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<sst xmlns="http://schemas.openxmlformats.org/spreadsheetml/2006/main" count="202" uniqueCount="172">
  <si>
    <t>PLAN WYDATKÓW BUDŻETU GMINY NA ROK 2010</t>
  </si>
  <si>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</si>
  <si>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</si>
  <si>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</si>
  <si>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</si>
  <si>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</si>
  <si>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</si>
  <si>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</si>
  <si>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</si>
  <si>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</si>
  <si>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</si>
  <si>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</si>
  <si>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</si>
  <si>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</si>
  <si>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</si>
  <si>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Fundusz Ochrony Gruntów Rolnych</t>
  </si>
  <si>
    <t>Izby rolnicze</t>
  </si>
  <si>
    <t>Pozostała działalność</t>
  </si>
  <si>
    <t>Transport i łączność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</si>
  <si>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</si>
  <si>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</si>
  <si>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</si>
  <si>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</si>
  <si>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</si>
  <si>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</si>
  <si>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</si>
  <si>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</si>
  <si>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</si>
  <si>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</si>
  <si>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Obrona narodowa</t>
  </si>
  <si>
    <t>Bezpieczeństwo publiczne i ochrona przeciwpożarowa</t>
  </si>
  <si>
    <t>Ochotnicze straże pożarne</t>
  </si>
  <si>
    <t>Straż miejska</t>
  </si>
  <si>
    <t>Dochody od osób prawnych, od osób fizycznych i od innych jednostek nieposiadających osobowości prawnej</t>
  </si>
  <si>
    <t>Pobór podatków, opłat i niepodatkowych należności budżetowych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</si>
  <si>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</si>
  <si>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</si>
  <si>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</si>
  <si>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</si>
  <si>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</si>
  <si>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</si>
  <si>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</si>
  <si>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01028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</si>
  <si>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</si>
  <si>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</si>
  <si>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</si>
  <si>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</si>
  <si>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</si>
  <si>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</si>
  <si>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</si>
  <si>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</si>
  <si>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</si>
  <si>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</si>
  <si>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</si>
  <si>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</si>
  <si>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</si>
  <si>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</si>
  <si>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</si>
  <si>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</si>
  <si>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</si>
  <si>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</si>
  <si>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</si>
  <si>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</si>
  <si>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</si>
  <si>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</si>
  <si>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</si>
  <si>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</si>
  <si>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</si>
  <si>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756</t>
  </si>
  <si>
    <t>75647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</si>
  <si>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</si>
  <si>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</si>
  <si>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</si>
  <si>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</si>
  <si>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</si>
  <si>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</si>
  <si>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</si>
  <si>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</si>
  <si>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</si>
  <si>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</si>
  <si>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</si>
  <si>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</si>
  <si>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</si>
  <si>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</si>
  <si>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</si>
  <si>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</si>
  <si>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</si>
  <si>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</si>
  <si>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</si>
  <si>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</si>
  <si>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</si>
  <si>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</si>
  <si>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</si>
  <si>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</si>
  <si>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</si>
  <si>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</si>
  <si>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</si>
  <si>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</si>
  <si>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</si>
  <si>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</si>
  <si>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</si>
  <si>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</si>
  <si>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</si>
  <si>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</si>
  <si>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</si>
  <si>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85213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</si>
  <si>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</si>
  <si>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</si>
  <si>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</si>
  <si>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</si>
  <si>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</si>
  <si>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</si>
  <si>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</si>
  <si>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</si>
  <si>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</si>
  <si>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</si>
  <si>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</si>
  <si>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</si>
  <si>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</si>
  <si>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</si>
  <si>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</si>
  <si>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</si>
  <si>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</si>
  <si>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</si>
  <si>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</si>
  <si>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</si>
  <si>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</si>
  <si>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</si>
  <si>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</si>
  <si>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</si>
  <si>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</si>
  <si>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</si>
  <si>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</si>
  <si>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</si>
  <si>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</si>
  <si>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</si>
  <si>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</si>
  <si>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</si>
  <si>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</si>
  <si>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</si>
  <si>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</si>
  <si>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</si>
  <si>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Załącznik Nr 2 do Uchwały Nr XLII/224/2009</t>
  </si>
  <si>
    <t>Rady Miejskiej w Kietrzu z dnia 28 grudnia 2009 roku</t>
  </si>
  <si>
    <t>75109</t>
  </si>
  <si>
    <t>90019</t>
  </si>
  <si>
    <t>Wpływy i wydatki związane z gromadzeniem środków z opłat i kar za korzytsanie ze środowiska</t>
  </si>
  <si>
    <t>Wybory do rad gmin, rad powiatów i sejmików wojeództw, wybory wójtów, burmistrzów i prezydentów miast oraz referenda gminne, powiatowe i wojewódzkie</t>
  </si>
  <si>
    <t>92601</t>
  </si>
  <si>
    <t>Obiekty sportowe</t>
  </si>
  <si>
    <t>Pozostałe działania w zakresie polityki społecznej</t>
  </si>
  <si>
    <t>85395</t>
  </si>
  <si>
    <t>853</t>
  </si>
  <si>
    <t>Drogi publiczne gminne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</si>
  <si>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</si>
  <si>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</si>
  <si>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opłacone za osoby pobierające niektóre świadczenia z pomocy społecznej oraz niektóre świadczenia rodzinne oraz osoby uczestniczące w zajęciach w centrum integracji społecznej</t>
  </si>
  <si>
    <t>Oświetlenie ulic, placów i dróg</t>
  </si>
  <si>
    <t>85415</t>
  </si>
  <si>
    <t>Pomoc materialna dla uczniów</t>
  </si>
  <si>
    <t>75107</t>
  </si>
  <si>
    <t>Wybory Prezydenta Rzeczypospolitej Polskiej</t>
  </si>
  <si>
    <t>90078</t>
  </si>
  <si>
    <t>Usuwanie skutków klęsk żywiołowych</t>
  </si>
  <si>
    <t>75078</t>
  </si>
  <si>
    <t>Usuwanie skutków klęsk żywiolowych</t>
  </si>
  <si>
    <t>75056</t>
  </si>
  <si>
    <t>Spis powszechny i inne</t>
  </si>
  <si>
    <t>92120</t>
  </si>
  <si>
    <t>Ochrona zabytków i opieka nad zabytkami</t>
  </si>
  <si>
    <t>Załącznik Nr 3 do Uchwały nr LIII/309/2010</t>
  </si>
  <si>
    <t>Rady Miejskiej w Kietrzu z dnia 28 października 2010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</si>
</sst>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  <numFmt numFmtId="178" formatCode="[$-415]d\ mmmm\ yyyy"/>
  </numFmts>
  <fonts count="32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58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20" borderId="12" xfId="0" applyFont="1" applyFill="1" applyBorder="1" applyAlignment="1">
      <alignment/>
    </xf>
    <xf numFmtId="49" fontId="11" fillId="24" borderId="13" xfId="0" applyNumberFormat="1" applyFont="1" applyFill="1" applyBorder="1" applyAlignment="1">
      <alignment horizontal="center"/>
    </xf>
    <xf numFmtId="49" fontId="11" fillId="24" borderId="14" xfId="0" applyNumberFormat="1" applyFont="1" applyFill="1" applyBorder="1" applyAlignment="1">
      <alignment horizontal="center"/>
    </xf>
    <xf numFmtId="0" fontId="11" fillId="24" borderId="14" xfId="0" applyFont="1" applyFill="1" applyBorder="1" applyAlignment="1">
      <alignment wrapText="1"/>
    </xf>
    <xf numFmtId="49" fontId="11" fillId="24" borderId="15" xfId="0" applyNumberFormat="1" applyFont="1" applyFill="1" applyBorder="1" applyAlignment="1">
      <alignment horizontal="center"/>
    </xf>
    <xf numFmtId="49" fontId="11" fillId="24" borderId="16" xfId="0" applyNumberFormat="1" applyFont="1" applyFill="1" applyBorder="1" applyAlignment="1">
      <alignment horizontal="center"/>
    </xf>
    <xf numFmtId="0" fontId="11" fillId="24" borderId="16" xfId="0" applyFont="1" applyFill="1" applyBorder="1" applyAlignment="1">
      <alignment wrapText="1"/>
    </xf>
    <xf numFmtId="49" fontId="10" fillId="24" borderId="17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wrapText="1"/>
    </xf>
    <xf numFmtId="49" fontId="11" fillId="24" borderId="17" xfId="0" applyNumberFormat="1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49" fontId="11" fillId="24" borderId="17" xfId="0" applyNumberFormat="1" applyFont="1" applyFill="1" applyBorder="1" applyAlignment="1">
      <alignment horizontal="center" vertical="top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24" borderId="18" xfId="0" applyNumberFormat="1" applyFont="1" applyFill="1" applyBorder="1" applyAlignment="1">
      <alignment horizontal="center"/>
    </xf>
    <xf numFmtId="49" fontId="10" fillId="24" borderId="19" xfId="0" applyNumberFormat="1" applyFont="1" applyFill="1" applyBorder="1" applyAlignment="1">
      <alignment horizontal="center"/>
    </xf>
    <xf numFmtId="0" fontId="10" fillId="24" borderId="19" xfId="0" applyFont="1" applyFill="1" applyBorder="1" applyAlignment="1">
      <alignment wrapText="1"/>
    </xf>
    <xf numFmtId="49" fontId="11" fillId="24" borderId="18" xfId="0" applyNumberFormat="1" applyFont="1" applyFill="1" applyBorder="1" applyAlignment="1">
      <alignment horizontal="center"/>
    </xf>
    <xf numFmtId="49" fontId="11" fillId="24" borderId="19" xfId="0" applyNumberFormat="1" applyFont="1" applyFill="1" applyBorder="1" applyAlignment="1">
      <alignment horizontal="center"/>
    </xf>
    <xf numFmtId="0" fontId="11" fillId="24" borderId="19" xfId="0" applyFont="1" applyFill="1" applyBorder="1" applyAlignment="1">
      <alignment wrapText="1"/>
    </xf>
    <xf numFmtId="49" fontId="10" fillId="24" borderId="19" xfId="0" applyNumberFormat="1" applyFont="1" applyFill="1" applyBorder="1" applyAlignment="1">
      <alignment horizontal="center" vertical="top"/>
    </xf>
    <xf numFmtId="49" fontId="10" fillId="24" borderId="19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/>
    </xf>
    <xf numFmtId="44" fontId="5" fillId="25" borderId="23" xfId="58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44" fontId="5" fillId="25" borderId="21" xfId="58" applyFont="1" applyFill="1" applyBorder="1" applyAlignment="1">
      <alignment horizontal="center" vertical="center" wrapText="1"/>
    </xf>
    <xf numFmtId="177" fontId="12" fillId="20" borderId="24" xfId="0" applyNumberFormat="1" applyFont="1" applyFill="1" applyBorder="1" applyAlignment="1">
      <alignment horizontal="right" vertical="center"/>
    </xf>
    <xf numFmtId="177" fontId="3" fillId="20" borderId="25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12" fillId="20" borderId="25" xfId="0" applyNumberFormat="1" applyFont="1" applyFill="1" applyBorder="1" applyAlignment="1">
      <alignment horizontal="right" vertical="center"/>
    </xf>
    <xf numFmtId="177" fontId="12" fillId="20" borderId="10" xfId="0" applyNumberFormat="1" applyFont="1" applyFill="1" applyBorder="1" applyAlignment="1">
      <alignment horizontal="right" vertical="center"/>
    </xf>
    <xf numFmtId="177" fontId="12" fillId="20" borderId="11" xfId="0" applyNumberFormat="1" applyFont="1" applyFill="1" applyBorder="1" applyAlignment="1">
      <alignment horizontal="right" vertical="center"/>
    </xf>
    <xf numFmtId="0" fontId="13" fillId="20" borderId="26" xfId="0" applyFont="1" applyFill="1" applyBorder="1" applyAlignment="1">
      <alignment/>
    </xf>
    <xf numFmtId="0" fontId="13" fillId="20" borderId="26" xfId="0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 vertical="center" wrapText="1"/>
    </xf>
    <xf numFmtId="177" fontId="12" fillId="20" borderId="28" xfId="0" applyNumberFormat="1" applyFont="1" applyFill="1" applyBorder="1" applyAlignment="1">
      <alignment horizontal="right" vertical="center"/>
    </xf>
    <xf numFmtId="177" fontId="12" fillId="20" borderId="29" xfId="0" applyNumberFormat="1" applyFont="1" applyFill="1" applyBorder="1" applyAlignment="1">
      <alignment horizontal="right" vertical="center"/>
    </xf>
    <xf numFmtId="177" fontId="3" fillId="20" borderId="30" xfId="0" applyNumberFormat="1" applyFont="1" applyFill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13" fillId="20" borderId="32" xfId="0" applyNumberFormat="1" applyFont="1" applyFill="1" applyBorder="1" applyAlignment="1">
      <alignment horizontal="right" vertical="center"/>
    </xf>
    <xf numFmtId="49" fontId="11" fillId="26" borderId="17" xfId="0" applyNumberFormat="1" applyFont="1" applyFill="1" applyBorder="1" applyAlignment="1">
      <alignment horizontal="center" vertical="top" wrapText="1"/>
    </xf>
    <xf numFmtId="49" fontId="11" fillId="26" borderId="10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vertical="top" wrapText="1"/>
    </xf>
    <xf numFmtId="49" fontId="11" fillId="26" borderId="17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wrapText="1"/>
    </xf>
    <xf numFmtId="49" fontId="11" fillId="26" borderId="10" xfId="0" applyNumberFormat="1" applyFont="1" applyFill="1" applyBorder="1" applyAlignment="1">
      <alignment horizontal="center" vertical="center"/>
    </xf>
    <xf numFmtId="49" fontId="11" fillId="24" borderId="19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177" fontId="31" fillId="27" borderId="25" xfId="0" applyNumberFormat="1" applyFont="1" applyFill="1" applyBorder="1" applyAlignment="1">
      <alignment horizontal="right" vertical="center"/>
    </xf>
    <xf numFmtId="177" fontId="3" fillId="20" borderId="10" xfId="0" applyNumberFormat="1" applyFont="1" applyFill="1" applyBorder="1" applyAlignment="1">
      <alignment horizontal="right" vertical="center"/>
    </xf>
    <xf numFmtId="177" fontId="12" fillId="27" borderId="10" xfId="0" applyNumberFormat="1" applyFont="1" applyFill="1" applyBorder="1" applyAlignment="1">
      <alignment horizontal="right" vertical="center"/>
    </xf>
    <xf numFmtId="177" fontId="12" fillId="27" borderId="29" xfId="0" applyNumberFormat="1" applyFont="1" applyFill="1" applyBorder="1" applyAlignment="1">
      <alignment horizontal="right" vertical="center"/>
    </xf>
    <xf numFmtId="0" fontId="0" fillId="27" borderId="0" xfId="0" applyFill="1" applyAlignment="1">
      <alignment/>
    </xf>
    <xf numFmtId="177" fontId="3" fillId="20" borderId="11" xfId="0" applyNumberFormat="1" applyFont="1" applyFill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7" fontId="12" fillId="20" borderId="33" xfId="0" applyNumberFormat="1" applyFont="1" applyFill="1" applyBorder="1" applyAlignment="1">
      <alignment horizontal="right" vertical="center"/>
    </xf>
    <xf numFmtId="0" fontId="7" fillId="25" borderId="14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44" fontId="7" fillId="25" borderId="14" xfId="58" applyFont="1" applyFill="1" applyBorder="1" applyAlignment="1">
      <alignment horizontal="center" vertical="center"/>
    </xf>
    <xf numFmtId="44" fontId="7" fillId="25" borderId="10" xfId="58" applyFont="1" applyFill="1" applyBorder="1" applyAlignment="1">
      <alignment horizontal="center" vertical="center"/>
    </xf>
    <xf numFmtId="44" fontId="7" fillId="25" borderId="20" xfId="58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44" fontId="2" fillId="0" borderId="0" xfId="58" applyFont="1" applyAlignment="1">
      <alignment horizontal="center" vertical="center"/>
    </xf>
    <xf numFmtId="0" fontId="5" fillId="25" borderId="10" xfId="0" applyFont="1" applyFill="1" applyBorder="1" applyAlignment="1">
      <alignment horizontal="center" wrapText="1"/>
    </xf>
    <xf numFmtId="0" fontId="5" fillId="25" borderId="2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35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7" fillId="25" borderId="36" xfId="0" applyFont="1" applyFill="1" applyBorder="1" applyAlignment="1">
      <alignment horizontal="center" vertical="center"/>
    </xf>
    <xf numFmtId="44" fontId="7" fillId="25" borderId="14" xfId="58" applyFont="1" applyFill="1" applyBorder="1" applyAlignment="1">
      <alignment horizontal="center" vertical="center" wrapText="1"/>
    </xf>
    <xf numFmtId="44" fontId="7" fillId="25" borderId="10" xfId="58" applyFont="1" applyFill="1" applyBorder="1" applyAlignment="1">
      <alignment horizontal="center" vertical="center" wrapText="1"/>
    </xf>
    <xf numFmtId="44" fontId="7" fillId="25" borderId="20" xfId="58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25390625" style="0" customWidth="1"/>
    <col min="4" max="4" width="11.375" style="0" customWidth="1"/>
    <col min="5" max="5" width="10.125" style="0" customWidth="1"/>
    <col min="6" max="6" width="10.00390625" style="0" customWidth="1"/>
    <col min="7" max="8" width="9.25390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170</v>
      </c>
      <c r="J1" s="1"/>
    </row>
    <row r="2" spans="5:10" ht="12.75">
      <c r="E2" s="1"/>
      <c r="I2" s="1" t="s">
        <v>171</v>
      </c>
      <c r="J2" s="1"/>
    </row>
    <row r="3" spans="5:10" ht="12.75">
      <c r="E3" s="1"/>
      <c r="I3" s="1"/>
      <c r="J3" s="1"/>
    </row>
    <row r="4" spans="5:10" ht="12.75">
      <c r="E4" s="1"/>
      <c r="I4" s="1"/>
      <c r="J4" s="1"/>
    </row>
    <row r="5" spans="4:10" ht="12.75">
      <c r="D5" s="1" t="s">
        <v>142</v>
      </c>
      <c r="E5" s="1"/>
      <c r="I5" s="1"/>
      <c r="J5" s="1"/>
    </row>
    <row r="6" spans="4:5" ht="12.75">
      <c r="D6" s="1" t="s">
        <v>143</v>
      </c>
      <c r="E6" s="1"/>
    </row>
    <row r="7" spans="1:14" s="4" customFormat="1" ht="36.75" customHeight="1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3"/>
    </row>
    <row r="8" ht="12.75">
      <c r="A8" t="s">
        <v>135</v>
      </c>
    </row>
    <row r="9" spans="1:13" ht="13.5">
      <c r="A9" s="84" t="s">
        <v>1</v>
      </c>
      <c r="B9" s="72" t="s">
        <v>4</v>
      </c>
      <c r="C9" s="69" t="s">
        <v>2</v>
      </c>
      <c r="D9" s="87" t="s">
        <v>138</v>
      </c>
      <c r="E9" s="75" t="s">
        <v>5</v>
      </c>
      <c r="F9" s="75"/>
      <c r="G9" s="75"/>
      <c r="H9" s="75"/>
      <c r="I9" s="75"/>
      <c r="J9" s="75"/>
      <c r="K9" s="75"/>
      <c r="L9" s="75"/>
      <c r="M9" s="76"/>
    </row>
    <row r="10" spans="1:13" ht="14.25">
      <c r="A10" s="85"/>
      <c r="B10" s="73"/>
      <c r="C10" s="70"/>
      <c r="D10" s="88"/>
      <c r="E10" s="80" t="s">
        <v>139</v>
      </c>
      <c r="F10" s="90" t="s">
        <v>5</v>
      </c>
      <c r="G10" s="90"/>
      <c r="H10" s="80" t="s">
        <v>7</v>
      </c>
      <c r="I10" s="80" t="s">
        <v>8</v>
      </c>
      <c r="J10" s="78" t="s">
        <v>9</v>
      </c>
      <c r="K10" s="30" t="s">
        <v>3</v>
      </c>
      <c r="L10" s="80" t="s">
        <v>10</v>
      </c>
      <c r="M10" s="82" t="s">
        <v>11</v>
      </c>
    </row>
    <row r="11" spans="1:13" s="2" customFormat="1" ht="45" customHeight="1">
      <c r="A11" s="86"/>
      <c r="B11" s="74"/>
      <c r="C11" s="71"/>
      <c r="D11" s="89"/>
      <c r="E11" s="81"/>
      <c r="F11" s="31" t="s">
        <v>134</v>
      </c>
      <c r="G11" s="31" t="s">
        <v>6</v>
      </c>
      <c r="H11" s="81"/>
      <c r="I11" s="81"/>
      <c r="J11" s="79"/>
      <c r="K11" s="31" t="s">
        <v>134</v>
      </c>
      <c r="L11" s="81"/>
      <c r="M11" s="83"/>
    </row>
    <row r="12" spans="1:13" s="2" customFormat="1" ht="9" customHeight="1">
      <c r="A12" s="33">
        <v>1</v>
      </c>
      <c r="B12" s="34">
        <v>2</v>
      </c>
      <c r="C12" s="35">
        <v>3</v>
      </c>
      <c r="D12" s="36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46">
        <v>13</v>
      </c>
    </row>
    <row r="13" spans="1:13" ht="13.5">
      <c r="A13" s="8" t="s">
        <v>39</v>
      </c>
      <c r="B13" s="9" t="s">
        <v>39</v>
      </c>
      <c r="C13" s="10" t="s">
        <v>12</v>
      </c>
      <c r="D13" s="37">
        <f>SUM(D15:D19)</f>
        <v>846541</v>
      </c>
      <c r="E13" s="37">
        <f>SUM(E15:E19)</f>
        <v>843541</v>
      </c>
      <c r="F13" s="37">
        <f aca="true" t="shared" si="0" ref="F13:M13">SUM(F15:F19)</f>
        <v>8027</v>
      </c>
      <c r="G13" s="37">
        <f>SUM(G15:G19)</f>
        <v>835514</v>
      </c>
      <c r="H13" s="37">
        <f t="shared" si="0"/>
        <v>0</v>
      </c>
      <c r="I13" s="37">
        <f t="shared" si="0"/>
        <v>3000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47">
        <f t="shared" si="0"/>
        <v>0</v>
      </c>
    </row>
    <row r="14" spans="1:13" ht="13.5">
      <c r="A14" s="11"/>
      <c r="B14" s="12"/>
      <c r="C14" s="13"/>
      <c r="D14" s="38"/>
      <c r="E14" s="39"/>
      <c r="F14" s="39"/>
      <c r="G14" s="39"/>
      <c r="H14" s="39"/>
      <c r="I14" s="39"/>
      <c r="J14" s="39"/>
      <c r="K14" s="39"/>
      <c r="L14" s="39"/>
      <c r="M14" s="40"/>
    </row>
    <row r="15" spans="1:13" ht="13.5">
      <c r="A15" s="14"/>
      <c r="B15" s="15" t="s">
        <v>40</v>
      </c>
      <c r="C15" s="16" t="s">
        <v>13</v>
      </c>
      <c r="D15" s="38">
        <f>SUM(E15+H15+I15+J15+L15+M15)</f>
        <v>60000</v>
      </c>
      <c r="E15" s="39">
        <f>SUM(F15:G15)</f>
        <v>60000</v>
      </c>
      <c r="F15" s="39"/>
      <c r="G15" s="39">
        <v>60000</v>
      </c>
      <c r="H15" s="39"/>
      <c r="I15" s="39"/>
      <c r="J15" s="39"/>
      <c r="K15" s="39"/>
      <c r="L15" s="39"/>
      <c r="M15" s="40"/>
    </row>
    <row r="16" spans="1:13" ht="13.5">
      <c r="A16" s="14"/>
      <c r="B16" s="15" t="s">
        <v>41</v>
      </c>
      <c r="C16" s="16" t="s">
        <v>14</v>
      </c>
      <c r="D16" s="38">
        <v>21100</v>
      </c>
      <c r="E16" s="39">
        <v>21100</v>
      </c>
      <c r="F16" s="39"/>
      <c r="G16" s="39">
        <v>21100</v>
      </c>
      <c r="H16" s="39"/>
      <c r="I16" s="39"/>
      <c r="J16" s="39"/>
      <c r="K16" s="39"/>
      <c r="L16" s="39"/>
      <c r="M16" s="40"/>
    </row>
    <row r="17" spans="1:13" ht="13.5">
      <c r="A17" s="14"/>
      <c r="B17" s="15" t="s">
        <v>42</v>
      </c>
      <c r="C17" s="16" t="s">
        <v>15</v>
      </c>
      <c r="D17" s="38">
        <f>SUM(E17+H17+I17+J17+L17+M17)</f>
        <v>32279</v>
      </c>
      <c r="E17" s="39">
        <v>32279</v>
      </c>
      <c r="F17" s="39"/>
      <c r="G17" s="39">
        <v>32279</v>
      </c>
      <c r="H17" s="39"/>
      <c r="I17" s="39"/>
      <c r="J17" s="39"/>
      <c r="K17" s="39"/>
      <c r="L17" s="39"/>
      <c r="M17" s="40"/>
    </row>
    <row r="18" spans="1:13" ht="13.5">
      <c r="A18" s="14"/>
      <c r="B18" s="15" t="s">
        <v>43</v>
      </c>
      <c r="C18" s="16" t="s">
        <v>16</v>
      </c>
      <c r="D18" s="38">
        <f>SUM(E18+H18+I18+J18+L18+M18)</f>
        <v>20000</v>
      </c>
      <c r="E18" s="39">
        <f>SUM(F18:G18)</f>
        <v>20000</v>
      </c>
      <c r="F18" s="39"/>
      <c r="G18" s="39">
        <v>20000</v>
      </c>
      <c r="H18" s="39"/>
      <c r="I18" s="39"/>
      <c r="J18" s="39"/>
      <c r="K18" s="39"/>
      <c r="L18" s="39"/>
      <c r="M18" s="40"/>
    </row>
    <row r="19" spans="1:13" ht="13.5">
      <c r="A19" s="14"/>
      <c r="B19" s="15" t="s">
        <v>44</v>
      </c>
      <c r="C19" s="16" t="s">
        <v>17</v>
      </c>
      <c r="D19" s="38">
        <v>713162</v>
      </c>
      <c r="E19" s="39">
        <v>710162</v>
      </c>
      <c r="F19" s="39">
        <v>8027</v>
      </c>
      <c r="G19" s="39">
        <v>702135</v>
      </c>
      <c r="H19" s="39"/>
      <c r="I19" s="39">
        <v>3000</v>
      </c>
      <c r="J19" s="39"/>
      <c r="K19" s="39"/>
      <c r="L19" s="39"/>
      <c r="M19" s="40"/>
    </row>
    <row r="20" spans="1:13" ht="13.5">
      <c r="A20" s="14"/>
      <c r="B20" s="15"/>
      <c r="C20" s="16"/>
      <c r="D20" s="38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13.5">
      <c r="A21" s="17" t="s">
        <v>45</v>
      </c>
      <c r="B21" s="18" t="s">
        <v>45</v>
      </c>
      <c r="C21" s="19" t="s">
        <v>18</v>
      </c>
      <c r="D21" s="41">
        <f>SUM(D23:D24)</f>
        <v>407294</v>
      </c>
      <c r="E21" s="41">
        <f>SUM(E23:E24)</f>
        <v>407294</v>
      </c>
      <c r="F21" s="41"/>
      <c r="G21" s="41">
        <f>SUM(G23:G24)</f>
        <v>407294</v>
      </c>
      <c r="H21" s="41"/>
      <c r="I21" s="41"/>
      <c r="J21" s="41"/>
      <c r="K21" s="41"/>
      <c r="L21" s="41"/>
      <c r="M21" s="48"/>
    </row>
    <row r="22" spans="1:13" ht="13.5">
      <c r="A22" s="14"/>
      <c r="B22" s="15"/>
      <c r="C22" s="16"/>
      <c r="D22" s="38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3.5">
      <c r="A23" s="14"/>
      <c r="B23" s="15" t="s">
        <v>46</v>
      </c>
      <c r="C23" s="16" t="s">
        <v>153</v>
      </c>
      <c r="D23" s="38">
        <f>SUM(E23,H23,I23,J23,K23,L23,M23)</f>
        <v>347294</v>
      </c>
      <c r="E23" s="39">
        <f>SUM(F23:G23)</f>
        <v>347294</v>
      </c>
      <c r="F23" s="39"/>
      <c r="G23" s="39">
        <v>347294</v>
      </c>
      <c r="H23" s="39"/>
      <c r="I23" s="39"/>
      <c r="J23" s="39"/>
      <c r="K23" s="39"/>
      <c r="L23" s="39"/>
      <c r="M23" s="40"/>
    </row>
    <row r="24" spans="1:13" ht="13.5">
      <c r="A24" s="14"/>
      <c r="B24" s="15" t="s">
        <v>47</v>
      </c>
      <c r="C24" s="16" t="s">
        <v>17</v>
      </c>
      <c r="D24" s="38">
        <v>60000</v>
      </c>
      <c r="E24" s="39">
        <v>60000</v>
      </c>
      <c r="F24" s="39"/>
      <c r="G24" s="39">
        <v>60000</v>
      </c>
      <c r="H24" s="39"/>
      <c r="I24" s="39"/>
      <c r="J24" s="39"/>
      <c r="K24" s="39"/>
      <c r="L24" s="39"/>
      <c r="M24" s="40"/>
    </row>
    <row r="25" spans="1:13" ht="13.5">
      <c r="A25" s="14"/>
      <c r="B25" s="15"/>
      <c r="C25" s="16"/>
      <c r="D25" s="38"/>
      <c r="E25" s="39"/>
      <c r="F25" s="39"/>
      <c r="G25" s="39"/>
      <c r="H25" s="39"/>
      <c r="I25" s="39"/>
      <c r="J25" s="39"/>
      <c r="K25" s="39"/>
      <c r="L25" s="39"/>
      <c r="M25" s="40"/>
    </row>
    <row r="26" spans="1:13" ht="13.5">
      <c r="A26" s="17" t="s">
        <v>48</v>
      </c>
      <c r="B26" s="18" t="s">
        <v>48</v>
      </c>
      <c r="C26" s="19" t="s">
        <v>19</v>
      </c>
      <c r="D26" s="41">
        <f>SUM(D28:D30)</f>
        <v>1489562</v>
      </c>
      <c r="E26" s="41">
        <f>SUM(E28:E30)</f>
        <v>1489562</v>
      </c>
      <c r="F26" s="41"/>
      <c r="G26" s="41">
        <f>SUM(G28:G30)</f>
        <v>1489562</v>
      </c>
      <c r="H26" s="41"/>
      <c r="I26" s="41"/>
      <c r="J26" s="41"/>
      <c r="K26" s="41"/>
      <c r="L26" s="41"/>
      <c r="M26" s="48"/>
    </row>
    <row r="27" spans="1:13" ht="13.5">
      <c r="A27" s="17"/>
      <c r="B27" s="18"/>
      <c r="C27" s="19"/>
      <c r="D27" s="38"/>
      <c r="E27" s="39"/>
      <c r="F27" s="39"/>
      <c r="G27" s="39"/>
      <c r="H27" s="39"/>
      <c r="I27" s="39"/>
      <c r="J27" s="39"/>
      <c r="K27" s="39"/>
      <c r="L27" s="39"/>
      <c r="M27" s="40"/>
    </row>
    <row r="28" spans="1:13" ht="13.5">
      <c r="A28" s="14"/>
      <c r="B28" s="15" t="s">
        <v>49</v>
      </c>
      <c r="C28" s="16" t="s">
        <v>20</v>
      </c>
      <c r="D28" s="38">
        <f>SUM(E28+H28+I28+J28+L28+M28)</f>
        <v>1300000</v>
      </c>
      <c r="E28" s="39">
        <f>SUM(F28:G28)</f>
        <v>1300000</v>
      </c>
      <c r="F28" s="39"/>
      <c r="G28" s="39">
        <v>1300000</v>
      </c>
      <c r="H28" s="39"/>
      <c r="I28" s="39"/>
      <c r="J28" s="39"/>
      <c r="K28" s="39"/>
      <c r="L28" s="39"/>
      <c r="M28" s="40"/>
    </row>
    <row r="29" spans="1:13" ht="27">
      <c r="A29" s="14"/>
      <c r="B29" s="15" t="s">
        <v>50</v>
      </c>
      <c r="C29" s="16" t="s">
        <v>21</v>
      </c>
      <c r="D29" s="38">
        <v>118900</v>
      </c>
      <c r="E29" s="39">
        <v>118900</v>
      </c>
      <c r="F29" s="39"/>
      <c r="G29" s="39">
        <v>118900</v>
      </c>
      <c r="H29" s="39"/>
      <c r="I29" s="39"/>
      <c r="J29" s="39"/>
      <c r="K29" s="39"/>
      <c r="L29" s="39"/>
      <c r="M29" s="40"/>
    </row>
    <row r="30" spans="1:13" ht="13.5">
      <c r="A30" s="14"/>
      <c r="B30" s="15" t="s">
        <v>51</v>
      </c>
      <c r="C30" s="16" t="s">
        <v>17</v>
      </c>
      <c r="D30" s="38">
        <f>SUM(E30,H30,I30,J30,K30,L30,M30)</f>
        <v>70662</v>
      </c>
      <c r="E30" s="39">
        <f>SUM(F30:G30)</f>
        <v>70662</v>
      </c>
      <c r="F30" s="39"/>
      <c r="G30" s="39">
        <v>70662</v>
      </c>
      <c r="H30" s="39"/>
      <c r="I30" s="39"/>
      <c r="J30" s="39"/>
      <c r="K30" s="39"/>
      <c r="L30" s="39"/>
      <c r="M30" s="40"/>
    </row>
    <row r="31" spans="1:13" ht="13.5">
      <c r="A31" s="14"/>
      <c r="B31" s="15"/>
      <c r="C31" s="16"/>
      <c r="D31" s="38"/>
      <c r="E31" s="39"/>
      <c r="F31" s="39"/>
      <c r="G31" s="39"/>
      <c r="H31" s="39"/>
      <c r="I31" s="39"/>
      <c r="J31" s="39"/>
      <c r="K31" s="39"/>
      <c r="L31" s="39"/>
      <c r="M31" s="40"/>
    </row>
    <row r="32" spans="1:13" ht="13.5">
      <c r="A32" s="17" t="s">
        <v>52</v>
      </c>
      <c r="B32" s="18" t="s">
        <v>52</v>
      </c>
      <c r="C32" s="19" t="s">
        <v>22</v>
      </c>
      <c r="D32" s="41">
        <f>SUM(D34)</f>
        <v>119000</v>
      </c>
      <c r="E32" s="42">
        <f>SUM(E34)</f>
        <v>119000</v>
      </c>
      <c r="F32" s="42">
        <f>SUM(F34)</f>
        <v>15000</v>
      </c>
      <c r="G32" s="42">
        <f>SUM(G34)</f>
        <v>104000</v>
      </c>
      <c r="H32" s="42"/>
      <c r="I32" s="42"/>
      <c r="J32" s="42"/>
      <c r="K32" s="42"/>
      <c r="L32" s="42"/>
      <c r="M32" s="43"/>
    </row>
    <row r="33" spans="1:13" ht="13.5">
      <c r="A33" s="14"/>
      <c r="B33" s="15"/>
      <c r="C33" s="16"/>
      <c r="D33" s="38"/>
      <c r="E33" s="39"/>
      <c r="F33" s="39"/>
      <c r="G33" s="39"/>
      <c r="H33" s="39"/>
      <c r="I33" s="39"/>
      <c r="J33" s="39"/>
      <c r="K33" s="39"/>
      <c r="L33" s="39"/>
      <c r="M33" s="40"/>
    </row>
    <row r="34" spans="1:13" ht="13.5">
      <c r="A34" s="14"/>
      <c r="B34" s="15" t="s">
        <v>53</v>
      </c>
      <c r="C34" s="16" t="s">
        <v>23</v>
      </c>
      <c r="D34" s="38">
        <f>SUM(E34,H34,I34,J34,K34,L34,M34)</f>
        <v>119000</v>
      </c>
      <c r="E34" s="39">
        <f>SUM(F34:G34)</f>
        <v>119000</v>
      </c>
      <c r="F34" s="39">
        <v>15000</v>
      </c>
      <c r="G34" s="39">
        <v>104000</v>
      </c>
      <c r="H34" s="39"/>
      <c r="I34" s="39"/>
      <c r="J34" s="39"/>
      <c r="K34" s="39"/>
      <c r="L34" s="39"/>
      <c r="M34" s="40"/>
    </row>
    <row r="35" spans="1:13" ht="13.5">
      <c r="A35" s="14"/>
      <c r="B35" s="15"/>
      <c r="C35" s="16"/>
      <c r="D35" s="38"/>
      <c r="E35" s="39"/>
      <c r="F35" s="39"/>
      <c r="G35" s="39"/>
      <c r="H35" s="39"/>
      <c r="I35" s="39"/>
      <c r="J35" s="39"/>
      <c r="K35" s="39"/>
      <c r="L35" s="39"/>
      <c r="M35" s="40"/>
    </row>
    <row r="36" spans="1:13" ht="13.5">
      <c r="A36" s="17" t="s">
        <v>54</v>
      </c>
      <c r="B36" s="18" t="s">
        <v>54</v>
      </c>
      <c r="C36" s="19" t="s">
        <v>24</v>
      </c>
      <c r="D36" s="41">
        <f>SUM(D38:D44)</f>
        <v>4462771</v>
      </c>
      <c r="E36" s="41">
        <f aca="true" t="shared" si="1" ref="E36:K36">SUM(E38:E44)</f>
        <v>4169578</v>
      </c>
      <c r="F36" s="41">
        <f t="shared" si="1"/>
        <v>2850335</v>
      </c>
      <c r="G36" s="41">
        <f t="shared" si="1"/>
        <v>1319243</v>
      </c>
      <c r="H36" s="41">
        <f t="shared" si="1"/>
        <v>10000</v>
      </c>
      <c r="I36" s="41">
        <f t="shared" si="1"/>
        <v>240959</v>
      </c>
      <c r="J36" s="41">
        <f t="shared" si="1"/>
        <v>42234</v>
      </c>
      <c r="K36" s="41">
        <f t="shared" si="1"/>
        <v>3733</v>
      </c>
      <c r="L36" s="41"/>
      <c r="M36" s="48"/>
    </row>
    <row r="37" spans="1:13" ht="13.5">
      <c r="A37" s="14"/>
      <c r="B37" s="15"/>
      <c r="C37" s="16"/>
      <c r="D37" s="38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13.5">
      <c r="A38" s="14"/>
      <c r="B38" s="15" t="s">
        <v>55</v>
      </c>
      <c r="C38" s="16" t="s">
        <v>25</v>
      </c>
      <c r="D38" s="38">
        <f>SUM(E38+H38+I38+J38+L38+M38)</f>
        <v>96480</v>
      </c>
      <c r="E38" s="39">
        <f>SUM(F38,G38)</f>
        <v>96480</v>
      </c>
      <c r="F38" s="39">
        <v>96480</v>
      </c>
      <c r="G38" s="39"/>
      <c r="H38" s="39"/>
      <c r="I38" s="39"/>
      <c r="J38" s="39"/>
      <c r="K38" s="39"/>
      <c r="L38" s="39"/>
      <c r="M38" s="40"/>
    </row>
    <row r="39" spans="1:23" ht="13.5">
      <c r="A39" s="14"/>
      <c r="B39" s="15" t="s">
        <v>56</v>
      </c>
      <c r="C39" s="16" t="s">
        <v>26</v>
      </c>
      <c r="D39" s="38">
        <f aca="true" t="shared" si="2" ref="D39:D44">SUM(E39+H39+I39+J39+L39+M39)</f>
        <v>91280</v>
      </c>
      <c r="E39" s="39">
        <f aca="true" t="shared" si="3" ref="E39:E44">SUM(F39,G39)</f>
        <v>7400</v>
      </c>
      <c r="F39" s="39"/>
      <c r="G39" s="39">
        <v>7400</v>
      </c>
      <c r="H39" s="39"/>
      <c r="I39" s="39">
        <v>83880</v>
      </c>
      <c r="J39" s="39"/>
      <c r="K39" s="39"/>
      <c r="L39" s="39"/>
      <c r="M39" s="40"/>
      <c r="O39" s="5"/>
      <c r="P39" s="5"/>
      <c r="Q39" s="5"/>
      <c r="R39" s="5"/>
      <c r="S39" s="5"/>
      <c r="T39" s="5"/>
      <c r="U39" s="5"/>
      <c r="V39" s="5"/>
      <c r="W39" s="6"/>
    </row>
    <row r="40" spans="1:13" ht="13.5">
      <c r="A40" s="14"/>
      <c r="B40" s="15" t="s">
        <v>57</v>
      </c>
      <c r="C40" s="16" t="s">
        <v>27</v>
      </c>
      <c r="D40" s="38">
        <f t="shared" si="2"/>
        <v>4066919</v>
      </c>
      <c r="E40" s="39">
        <f t="shared" si="3"/>
        <v>3921319</v>
      </c>
      <c r="F40" s="39">
        <v>2711226</v>
      </c>
      <c r="G40" s="39">
        <v>1210093</v>
      </c>
      <c r="H40" s="39"/>
      <c r="I40" s="39">
        <v>145600</v>
      </c>
      <c r="J40" s="39"/>
      <c r="K40" s="39"/>
      <c r="L40" s="39"/>
      <c r="M40" s="40"/>
    </row>
    <row r="41" spans="1:13" ht="13.5">
      <c r="A41" s="14"/>
      <c r="B41" s="15" t="s">
        <v>166</v>
      </c>
      <c r="C41" s="16" t="s">
        <v>167</v>
      </c>
      <c r="D41" s="38">
        <f t="shared" si="2"/>
        <v>15979</v>
      </c>
      <c r="E41" s="39">
        <v>4500</v>
      </c>
      <c r="F41" s="39">
        <v>3971</v>
      </c>
      <c r="G41" s="39">
        <v>529</v>
      </c>
      <c r="H41" s="39"/>
      <c r="I41" s="39">
        <v>11479</v>
      </c>
      <c r="J41" s="39"/>
      <c r="K41" s="39"/>
      <c r="L41" s="39"/>
      <c r="M41" s="67"/>
    </row>
    <row r="42" spans="1:13" ht="27">
      <c r="A42" s="14"/>
      <c r="B42" s="15" t="s">
        <v>58</v>
      </c>
      <c r="C42" s="16" t="s">
        <v>28</v>
      </c>
      <c r="D42" s="38">
        <f t="shared" si="2"/>
        <v>170480</v>
      </c>
      <c r="E42" s="39">
        <f t="shared" si="3"/>
        <v>128246</v>
      </c>
      <c r="F42" s="39">
        <v>38658</v>
      </c>
      <c r="G42" s="39">
        <v>89588</v>
      </c>
      <c r="H42" s="39"/>
      <c r="I42" s="39"/>
      <c r="J42" s="39">
        <v>42234</v>
      </c>
      <c r="K42" s="39">
        <v>3733</v>
      </c>
      <c r="L42" s="39"/>
      <c r="M42" s="67"/>
    </row>
    <row r="43" spans="1:13" ht="27">
      <c r="A43" s="14"/>
      <c r="B43" s="15" t="s">
        <v>164</v>
      </c>
      <c r="C43" s="16" t="s">
        <v>165</v>
      </c>
      <c r="D43" s="38">
        <f t="shared" si="2"/>
        <v>10000</v>
      </c>
      <c r="E43" s="39">
        <f t="shared" si="3"/>
        <v>0</v>
      </c>
      <c r="F43" s="39"/>
      <c r="G43" s="39"/>
      <c r="H43" s="39">
        <v>10000</v>
      </c>
      <c r="I43" s="39"/>
      <c r="J43" s="39"/>
      <c r="K43" s="39"/>
      <c r="L43" s="39"/>
      <c r="M43" s="67"/>
    </row>
    <row r="44" spans="1:13" ht="13.5">
      <c r="A44" s="14"/>
      <c r="B44" s="15" t="s">
        <v>59</v>
      </c>
      <c r="C44" s="16" t="s">
        <v>17</v>
      </c>
      <c r="D44" s="38">
        <f t="shared" si="2"/>
        <v>11633</v>
      </c>
      <c r="E44" s="39">
        <f t="shared" si="3"/>
        <v>11633</v>
      </c>
      <c r="F44" s="39"/>
      <c r="G44" s="39">
        <v>11633</v>
      </c>
      <c r="H44" s="39"/>
      <c r="I44" s="39"/>
      <c r="J44" s="39"/>
      <c r="K44" s="39"/>
      <c r="L44" s="39"/>
      <c r="M44" s="67"/>
    </row>
    <row r="45" spans="1:13" ht="13.5">
      <c r="A45" s="14"/>
      <c r="B45" s="15"/>
      <c r="C45" s="16"/>
      <c r="D45" s="38"/>
      <c r="E45" s="39"/>
      <c r="F45" s="39"/>
      <c r="G45" s="39"/>
      <c r="H45" s="39"/>
      <c r="I45" s="39"/>
      <c r="J45" s="39"/>
      <c r="K45" s="39"/>
      <c r="L45" s="39"/>
      <c r="M45" s="67"/>
    </row>
    <row r="46" spans="1:13" ht="13.5">
      <c r="A46" s="14"/>
      <c r="B46" s="15"/>
      <c r="C46" s="16"/>
      <c r="D46" s="38"/>
      <c r="E46" s="39"/>
      <c r="F46" s="39"/>
      <c r="G46" s="39"/>
      <c r="H46" s="39"/>
      <c r="I46" s="39"/>
      <c r="J46" s="39"/>
      <c r="K46" s="39"/>
      <c r="L46" s="39"/>
      <c r="M46" s="67"/>
    </row>
    <row r="47" spans="1:13" ht="40.5">
      <c r="A47" s="20" t="s">
        <v>60</v>
      </c>
      <c r="B47" s="18" t="s">
        <v>60</v>
      </c>
      <c r="C47" s="19" t="s">
        <v>61</v>
      </c>
      <c r="D47" s="41">
        <f>SUM(D49:D51)</f>
        <v>99145</v>
      </c>
      <c r="E47" s="42">
        <f>SUM(E49:E51)</f>
        <v>38895</v>
      </c>
      <c r="F47" s="42">
        <f>SUM(F49:F51)</f>
        <v>12555</v>
      </c>
      <c r="G47" s="42">
        <f>SUM(G49:G51)</f>
        <v>26340</v>
      </c>
      <c r="H47" s="42"/>
      <c r="I47" s="42">
        <f>SUM(I49:I53)</f>
        <v>60250</v>
      </c>
      <c r="J47" s="42"/>
      <c r="K47" s="42"/>
      <c r="L47" s="42"/>
      <c r="M47" s="68"/>
    </row>
    <row r="48" spans="1:13" ht="13.5">
      <c r="A48" s="14"/>
      <c r="B48" s="15"/>
      <c r="C48" s="16"/>
      <c r="D48" s="38"/>
      <c r="E48" s="39"/>
      <c r="F48" s="39"/>
      <c r="G48" s="39"/>
      <c r="H48" s="39"/>
      <c r="I48" s="39"/>
      <c r="J48" s="39"/>
      <c r="K48" s="39"/>
      <c r="L48" s="39"/>
      <c r="M48" s="67"/>
    </row>
    <row r="49" spans="1:13" ht="27">
      <c r="A49" s="14"/>
      <c r="B49" s="21" t="s">
        <v>62</v>
      </c>
      <c r="C49" s="16" t="s">
        <v>154</v>
      </c>
      <c r="D49" s="38">
        <f aca="true" t="shared" si="4" ref="D49:D56">SUM(E49+H49+I49+J49+L49+M49)</f>
        <v>1940</v>
      </c>
      <c r="E49" s="39">
        <f>SUM(F49+G49)</f>
        <v>1940</v>
      </c>
      <c r="F49" s="39">
        <v>1940</v>
      </c>
      <c r="G49" s="39"/>
      <c r="H49" s="39"/>
      <c r="I49" s="39"/>
      <c r="J49" s="39"/>
      <c r="K49" s="39"/>
      <c r="L49" s="39"/>
      <c r="M49" s="67"/>
    </row>
    <row r="50" spans="1:13" ht="27">
      <c r="A50" s="14"/>
      <c r="B50" s="21" t="s">
        <v>160</v>
      </c>
      <c r="C50" s="16" t="s">
        <v>161</v>
      </c>
      <c r="D50" s="38">
        <f t="shared" si="4"/>
        <v>41980</v>
      </c>
      <c r="E50" s="39">
        <f>SUM(F50+G50)</f>
        <v>14720</v>
      </c>
      <c r="F50" s="39">
        <v>2490</v>
      </c>
      <c r="G50" s="39">
        <v>12230</v>
      </c>
      <c r="H50" s="39"/>
      <c r="I50" s="39">
        <v>27260</v>
      </c>
      <c r="J50" s="39"/>
      <c r="K50" s="39"/>
      <c r="L50" s="39"/>
      <c r="M50" s="67"/>
    </row>
    <row r="51" spans="1:13" ht="67.5">
      <c r="A51" s="14"/>
      <c r="B51" s="21" t="s">
        <v>144</v>
      </c>
      <c r="C51" s="16" t="s">
        <v>147</v>
      </c>
      <c r="D51" s="38">
        <v>55225</v>
      </c>
      <c r="E51" s="39">
        <v>22235</v>
      </c>
      <c r="F51" s="39">
        <v>8125</v>
      </c>
      <c r="G51" s="39">
        <v>14110</v>
      </c>
      <c r="H51" s="39"/>
      <c r="I51" s="39">
        <v>32990</v>
      </c>
      <c r="J51" s="39"/>
      <c r="K51" s="39"/>
      <c r="L51" s="39"/>
      <c r="M51" s="40"/>
    </row>
    <row r="52" spans="1:13" ht="13.5">
      <c r="A52" s="14"/>
      <c r="B52" s="15"/>
      <c r="C52" s="16"/>
      <c r="D52" s="38">
        <f t="shared" si="4"/>
        <v>0</v>
      </c>
      <c r="E52" s="39"/>
      <c r="F52" s="39"/>
      <c r="G52" s="39"/>
      <c r="H52" s="39"/>
      <c r="I52" s="39"/>
      <c r="J52" s="39"/>
      <c r="K52" s="39"/>
      <c r="L52" s="39"/>
      <c r="M52" s="40"/>
    </row>
    <row r="53" spans="1:13" ht="13.5">
      <c r="A53" s="17" t="s">
        <v>63</v>
      </c>
      <c r="B53" s="18" t="s">
        <v>63</v>
      </c>
      <c r="C53" s="19" t="s">
        <v>29</v>
      </c>
      <c r="D53" s="41">
        <f t="shared" si="4"/>
        <v>500</v>
      </c>
      <c r="E53" s="42">
        <f>SUM(E55)</f>
        <v>500</v>
      </c>
      <c r="F53" s="42"/>
      <c r="G53" s="42">
        <f>SUM(G55)</f>
        <v>500</v>
      </c>
      <c r="H53" s="42"/>
      <c r="I53" s="42"/>
      <c r="J53" s="42"/>
      <c r="K53" s="42"/>
      <c r="L53" s="42"/>
      <c r="M53" s="43"/>
    </row>
    <row r="54" spans="1:13" ht="13.5">
      <c r="A54" s="17"/>
      <c r="B54" s="18"/>
      <c r="C54" s="19"/>
      <c r="D54" s="38">
        <f t="shared" si="4"/>
        <v>0</v>
      </c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3.5">
      <c r="A55" s="14"/>
      <c r="B55" s="15" t="s">
        <v>64</v>
      </c>
      <c r="C55" s="16" t="s">
        <v>136</v>
      </c>
      <c r="D55" s="38">
        <f t="shared" si="4"/>
        <v>500</v>
      </c>
      <c r="E55" s="39">
        <f>SUM(F55+G55)</f>
        <v>500</v>
      </c>
      <c r="F55" s="39"/>
      <c r="G55" s="39">
        <v>500</v>
      </c>
      <c r="H55" s="39"/>
      <c r="I55" s="39"/>
      <c r="J55" s="39"/>
      <c r="K55" s="39"/>
      <c r="L55" s="39"/>
      <c r="M55" s="40"/>
    </row>
    <row r="56" spans="1:13" ht="13.5">
      <c r="A56" s="14"/>
      <c r="B56" s="15"/>
      <c r="C56" s="16"/>
      <c r="D56" s="38">
        <f t="shared" si="4"/>
        <v>0</v>
      </c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27">
      <c r="A57" s="17" t="s">
        <v>65</v>
      </c>
      <c r="B57" s="60" t="s">
        <v>65</v>
      </c>
      <c r="C57" s="19" t="s">
        <v>30</v>
      </c>
      <c r="D57" s="41">
        <f>SUM(D59:D61)</f>
        <v>324011</v>
      </c>
      <c r="E57" s="41">
        <f>E59+E60</f>
        <v>265511</v>
      </c>
      <c r="F57" s="41">
        <f>F59+F60</f>
        <v>133011</v>
      </c>
      <c r="G57" s="41">
        <f>G59+G60</f>
        <v>132500</v>
      </c>
      <c r="H57" s="41"/>
      <c r="I57" s="41">
        <f>I59+I60</f>
        <v>58500</v>
      </c>
      <c r="J57" s="41"/>
      <c r="K57" s="41"/>
      <c r="L57" s="41"/>
      <c r="M57" s="48"/>
    </row>
    <row r="58" spans="1:13" ht="13.5">
      <c r="A58" s="14"/>
      <c r="B58" s="15"/>
      <c r="C58" s="16"/>
      <c r="D58" s="38"/>
      <c r="E58" s="39"/>
      <c r="F58" s="39"/>
      <c r="G58" s="39"/>
      <c r="H58" s="39"/>
      <c r="I58" s="39"/>
      <c r="J58" s="39"/>
      <c r="K58" s="39"/>
      <c r="L58" s="39"/>
      <c r="M58" s="40"/>
    </row>
    <row r="59" spans="1:13" ht="13.5">
      <c r="A59" s="14"/>
      <c r="B59" s="15" t="s">
        <v>66</v>
      </c>
      <c r="C59" s="16" t="s">
        <v>31</v>
      </c>
      <c r="D59" s="38">
        <v>211000</v>
      </c>
      <c r="E59" s="39">
        <f>SUM(F59+G59)</f>
        <v>159500</v>
      </c>
      <c r="F59" s="39">
        <v>29000</v>
      </c>
      <c r="G59" s="39">
        <v>130500</v>
      </c>
      <c r="H59" s="39"/>
      <c r="I59" s="39">
        <v>51500</v>
      </c>
      <c r="J59" s="39"/>
      <c r="K59" s="39"/>
      <c r="L59" s="39"/>
      <c r="M59" s="40"/>
    </row>
    <row r="60" spans="1:13" ht="13.5">
      <c r="A60" s="14"/>
      <c r="B60" s="15" t="s">
        <v>67</v>
      </c>
      <c r="C60" s="16" t="s">
        <v>32</v>
      </c>
      <c r="D60" s="38">
        <f>SUM(E60+H60+I60+J60+L60+M60)</f>
        <v>113011</v>
      </c>
      <c r="E60" s="39">
        <f>SUM(F60+G60)</f>
        <v>106011</v>
      </c>
      <c r="F60" s="39">
        <v>104011</v>
      </c>
      <c r="G60" s="39">
        <v>2000</v>
      </c>
      <c r="H60" s="39"/>
      <c r="I60" s="39">
        <v>7000</v>
      </c>
      <c r="J60" s="39"/>
      <c r="K60" s="39"/>
      <c r="L60" s="39"/>
      <c r="M60" s="40"/>
    </row>
    <row r="61" spans="1:13" ht="13.5">
      <c r="A61" s="14"/>
      <c r="B61" s="15"/>
      <c r="C61" s="16"/>
      <c r="D61" s="38"/>
      <c r="E61" s="39"/>
      <c r="F61" s="39"/>
      <c r="G61" s="39"/>
      <c r="H61" s="39"/>
      <c r="I61" s="39"/>
      <c r="J61" s="39"/>
      <c r="K61" s="39"/>
      <c r="L61" s="39"/>
      <c r="M61" s="40"/>
    </row>
    <row r="62" spans="1:13" ht="54">
      <c r="A62" s="53" t="s">
        <v>68</v>
      </c>
      <c r="B62" s="58" t="s">
        <v>68</v>
      </c>
      <c r="C62" s="55" t="s">
        <v>33</v>
      </c>
      <c r="D62" s="41">
        <f>SUM(E62+H62+I62+J62+L62+M62)</f>
        <v>80000</v>
      </c>
      <c r="E62" s="42">
        <f>SUM(E64)</f>
        <v>80000</v>
      </c>
      <c r="F62" s="42">
        <f>SUM(F64)</f>
        <v>40000</v>
      </c>
      <c r="G62" s="42">
        <f>SUM(G64)</f>
        <v>40000</v>
      </c>
      <c r="H62" s="42"/>
      <c r="I62" s="42"/>
      <c r="J62" s="42"/>
      <c r="K62" s="42"/>
      <c r="L62" s="42"/>
      <c r="M62" s="43"/>
    </row>
    <row r="63" spans="1:13" ht="13.5">
      <c r="A63" s="14"/>
      <c r="B63" s="15"/>
      <c r="C63" s="16"/>
      <c r="D63" s="38"/>
      <c r="E63" s="39"/>
      <c r="F63" s="39"/>
      <c r="G63" s="39"/>
      <c r="H63" s="39"/>
      <c r="I63" s="39"/>
      <c r="J63" s="39"/>
      <c r="K63" s="39"/>
      <c r="L63" s="39"/>
      <c r="M63" s="40"/>
    </row>
    <row r="64" spans="1:13" ht="40.5">
      <c r="A64" s="14"/>
      <c r="B64" s="21" t="s">
        <v>69</v>
      </c>
      <c r="C64" s="16" t="s">
        <v>34</v>
      </c>
      <c r="D64" s="38">
        <f>SUM(E64+H64+I64+J64+L64+M64)</f>
        <v>80000</v>
      </c>
      <c r="E64" s="39">
        <v>80000</v>
      </c>
      <c r="F64" s="39">
        <v>40000</v>
      </c>
      <c r="G64" s="39">
        <v>40000</v>
      </c>
      <c r="H64" s="39"/>
      <c r="I64" s="39"/>
      <c r="J64" s="39"/>
      <c r="K64" s="39"/>
      <c r="L64" s="39"/>
      <c r="M64" s="40"/>
    </row>
    <row r="65" spans="1:13" ht="13.5">
      <c r="A65" s="14"/>
      <c r="B65" s="15"/>
      <c r="C65" s="16"/>
      <c r="D65" s="38"/>
      <c r="E65" s="39"/>
      <c r="F65" s="39"/>
      <c r="G65" s="39"/>
      <c r="H65" s="39"/>
      <c r="I65" s="39"/>
      <c r="J65" s="39"/>
      <c r="K65" s="39"/>
      <c r="L65" s="39"/>
      <c r="M65" s="40"/>
    </row>
    <row r="66" spans="1:13" ht="13.5">
      <c r="A66" s="17" t="s">
        <v>70</v>
      </c>
      <c r="B66" s="18" t="s">
        <v>70</v>
      </c>
      <c r="C66" s="19" t="s">
        <v>11</v>
      </c>
      <c r="D66" s="41">
        <f>SUM(E66+H66+I66+J66+L66+M66)</f>
        <v>261766</v>
      </c>
      <c r="E66" s="42"/>
      <c r="F66" s="42"/>
      <c r="G66" s="42"/>
      <c r="H66" s="42"/>
      <c r="I66" s="42"/>
      <c r="J66" s="42"/>
      <c r="K66" s="42"/>
      <c r="L66" s="42"/>
      <c r="M66" s="43">
        <f>SUM(M68)</f>
        <v>261766</v>
      </c>
    </row>
    <row r="67" spans="1:13" ht="13.5">
      <c r="A67" s="14"/>
      <c r="B67" s="15"/>
      <c r="C67" s="16"/>
      <c r="D67" s="38"/>
      <c r="E67" s="39"/>
      <c r="F67" s="39"/>
      <c r="G67" s="39"/>
      <c r="H67" s="39"/>
      <c r="I67" s="39"/>
      <c r="J67" s="39"/>
      <c r="K67" s="39"/>
      <c r="L67" s="39"/>
      <c r="M67" s="40"/>
    </row>
    <row r="68" spans="1:13" ht="27">
      <c r="A68" s="14"/>
      <c r="B68" s="15" t="s">
        <v>71</v>
      </c>
      <c r="C68" s="16" t="s">
        <v>35</v>
      </c>
      <c r="D68" s="38">
        <v>261766</v>
      </c>
      <c r="E68" s="39"/>
      <c r="F68" s="39"/>
      <c r="G68" s="39"/>
      <c r="H68" s="39"/>
      <c r="I68" s="39"/>
      <c r="J68" s="39"/>
      <c r="K68" s="39"/>
      <c r="L68" s="39"/>
      <c r="M68" s="40">
        <v>261766</v>
      </c>
    </row>
    <row r="69" spans="1:13" ht="13.5">
      <c r="A69" s="14"/>
      <c r="B69" s="15"/>
      <c r="C69" s="16"/>
      <c r="D69" s="38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13.5">
      <c r="A70" s="56" t="s">
        <v>72</v>
      </c>
      <c r="B70" s="54" t="s">
        <v>72</v>
      </c>
      <c r="C70" s="57" t="s">
        <v>36</v>
      </c>
      <c r="D70" s="41">
        <f>SUM(D72)</f>
        <v>13000</v>
      </c>
      <c r="E70" s="42">
        <f>SUM(E72)</f>
        <v>13000</v>
      </c>
      <c r="F70" s="42"/>
      <c r="G70" s="42">
        <f>SUM(G72)</f>
        <v>13000</v>
      </c>
      <c r="H70" s="42"/>
      <c r="I70" s="42"/>
      <c r="J70" s="42"/>
      <c r="K70" s="42"/>
      <c r="L70" s="42"/>
      <c r="M70" s="43"/>
    </row>
    <row r="71" spans="1:13" ht="13.5">
      <c r="A71" s="14"/>
      <c r="B71" s="15"/>
      <c r="C71" s="16"/>
      <c r="D71" s="38"/>
      <c r="E71" s="39"/>
      <c r="F71" s="39"/>
      <c r="G71" s="39"/>
      <c r="H71" s="39"/>
      <c r="I71" s="39"/>
      <c r="J71" s="39"/>
      <c r="K71" s="39"/>
      <c r="L71" s="39"/>
      <c r="M71" s="40"/>
    </row>
    <row r="72" spans="1:13" ht="13.5">
      <c r="A72" s="14"/>
      <c r="B72" s="15" t="s">
        <v>73</v>
      </c>
      <c r="C72" s="16" t="s">
        <v>37</v>
      </c>
      <c r="D72" s="38">
        <f>SUM(E72,H72,I72,J72,K72,L72,M72)</f>
        <v>13000</v>
      </c>
      <c r="E72" s="39">
        <f>SUM(F72:G72)</f>
        <v>13000</v>
      </c>
      <c r="F72" s="39"/>
      <c r="G72" s="39">
        <v>13000</v>
      </c>
      <c r="H72" s="39"/>
      <c r="I72" s="39"/>
      <c r="J72" s="39"/>
      <c r="K72" s="39"/>
      <c r="L72" s="39"/>
      <c r="M72" s="40"/>
    </row>
    <row r="73" spans="1:13" ht="27">
      <c r="A73" s="14"/>
      <c r="B73" s="15"/>
      <c r="C73" s="16" t="s">
        <v>74</v>
      </c>
      <c r="D73" s="38">
        <f>SUM(E73,H73,I73,J73,K73,L73,M73)</f>
        <v>3000</v>
      </c>
      <c r="E73" s="39">
        <f>SUM(F73:G73)</f>
        <v>3000</v>
      </c>
      <c r="F73" s="39"/>
      <c r="G73" s="39">
        <v>3000</v>
      </c>
      <c r="H73" s="39"/>
      <c r="I73" s="39"/>
      <c r="J73" s="39"/>
      <c r="K73" s="39"/>
      <c r="L73" s="39"/>
      <c r="M73" s="40"/>
    </row>
    <row r="74" spans="1:13" ht="13.5">
      <c r="A74" s="14"/>
      <c r="B74" s="15"/>
      <c r="C74" s="16"/>
      <c r="D74" s="38"/>
      <c r="E74" s="39"/>
      <c r="F74" s="39"/>
      <c r="G74" s="39"/>
      <c r="H74" s="39"/>
      <c r="I74" s="39"/>
      <c r="J74" s="39"/>
      <c r="K74" s="39"/>
      <c r="L74" s="39"/>
      <c r="M74" s="40"/>
    </row>
    <row r="75" spans="1:13" ht="13.5">
      <c r="A75" s="14"/>
      <c r="B75" s="15"/>
      <c r="C75" s="16"/>
      <c r="D75" s="38"/>
      <c r="E75" s="39"/>
      <c r="F75" s="39"/>
      <c r="G75" s="39"/>
      <c r="H75" s="39"/>
      <c r="I75" s="39"/>
      <c r="J75" s="39"/>
      <c r="K75" s="39"/>
      <c r="L75" s="39"/>
      <c r="M75" s="40"/>
    </row>
    <row r="76" spans="1:13" ht="13.5">
      <c r="A76" s="17" t="s">
        <v>75</v>
      </c>
      <c r="B76" s="18" t="s">
        <v>75</v>
      </c>
      <c r="C76" s="19" t="s">
        <v>38</v>
      </c>
      <c r="D76" s="41">
        <f>SUM(E76,H76,I76,J76,L76,M76)</f>
        <v>12587299</v>
      </c>
      <c r="E76" s="41">
        <f>SUM(E78:E86)</f>
        <v>10620902</v>
      </c>
      <c r="F76" s="41">
        <f aca="true" t="shared" si="5" ref="F76:K76">SUM(F78:F86)</f>
        <v>9036218</v>
      </c>
      <c r="G76" s="41">
        <f>SUM(G78:G86)</f>
        <v>1584684</v>
      </c>
      <c r="H76" s="41">
        <f t="shared" si="5"/>
        <v>1225627</v>
      </c>
      <c r="I76" s="41">
        <f t="shared" si="5"/>
        <v>693517</v>
      </c>
      <c r="J76" s="41">
        <f t="shared" si="5"/>
        <v>47253</v>
      </c>
      <c r="K76" s="41">
        <f t="shared" si="5"/>
        <v>3930</v>
      </c>
      <c r="L76" s="41"/>
      <c r="M76" s="48"/>
    </row>
    <row r="77" spans="1:13" ht="13.5">
      <c r="A77" s="14"/>
      <c r="B77" s="15"/>
      <c r="C77" s="16"/>
      <c r="D77" s="38"/>
      <c r="E77" s="39"/>
      <c r="F77" s="39"/>
      <c r="G77" s="39"/>
      <c r="H77" s="39"/>
      <c r="I77" s="39"/>
      <c r="J77" s="39"/>
      <c r="K77" s="39"/>
      <c r="L77" s="39"/>
      <c r="M77" s="40"/>
    </row>
    <row r="78" spans="1:13" ht="13.5">
      <c r="A78" s="14"/>
      <c r="B78" s="15" t="s">
        <v>76</v>
      </c>
      <c r="C78" s="16" t="s">
        <v>77</v>
      </c>
      <c r="D78" s="38">
        <v>6613178</v>
      </c>
      <c r="E78" s="39">
        <v>5137583</v>
      </c>
      <c r="F78" s="39">
        <v>4385411</v>
      </c>
      <c r="G78" s="39">
        <v>752172</v>
      </c>
      <c r="H78" s="39">
        <v>1185692</v>
      </c>
      <c r="I78" s="39">
        <v>289903</v>
      </c>
      <c r="J78" s="39"/>
      <c r="K78" s="39"/>
      <c r="L78" s="39"/>
      <c r="M78" s="40"/>
    </row>
    <row r="79" spans="1:13" ht="27">
      <c r="A79" s="14"/>
      <c r="B79" s="15" t="s">
        <v>78</v>
      </c>
      <c r="C79" s="16" t="s">
        <v>79</v>
      </c>
      <c r="D79" s="38">
        <f aca="true" t="shared" si="6" ref="D79:D85">SUM(E79,H79,I79,J79,K79,L79,M79)</f>
        <v>549963</v>
      </c>
      <c r="E79" s="39">
        <v>524061</v>
      </c>
      <c r="F79" s="39">
        <v>397594</v>
      </c>
      <c r="G79" s="39">
        <v>126467</v>
      </c>
      <c r="H79" s="39"/>
      <c r="I79" s="39">
        <v>25902</v>
      </c>
      <c r="J79" s="39"/>
      <c r="K79" s="39"/>
      <c r="L79" s="39"/>
      <c r="M79" s="40"/>
    </row>
    <row r="80" spans="1:13" ht="13.5">
      <c r="A80" s="14"/>
      <c r="B80" s="15" t="s">
        <v>80</v>
      </c>
      <c r="C80" s="16" t="s">
        <v>81</v>
      </c>
      <c r="D80" s="38">
        <f t="shared" si="6"/>
        <v>698964</v>
      </c>
      <c r="E80" s="39">
        <v>643636</v>
      </c>
      <c r="F80" s="39">
        <v>548126</v>
      </c>
      <c r="G80" s="39">
        <v>95510</v>
      </c>
      <c r="H80" s="39">
        <v>20556</v>
      </c>
      <c r="I80" s="39">
        <v>34772</v>
      </c>
      <c r="J80" s="39"/>
      <c r="K80" s="39"/>
      <c r="L80" s="39"/>
      <c r="M80" s="40"/>
    </row>
    <row r="81" spans="1:13" ht="13.5">
      <c r="A81" s="14"/>
      <c r="B81" s="15" t="s">
        <v>82</v>
      </c>
      <c r="C81" s="16" t="s">
        <v>83</v>
      </c>
      <c r="D81" s="38">
        <v>2742025</v>
      </c>
      <c r="E81" s="39">
        <v>2571418</v>
      </c>
      <c r="F81" s="39">
        <v>2430329</v>
      </c>
      <c r="G81" s="39">
        <v>141089</v>
      </c>
      <c r="H81" s="39"/>
      <c r="I81" s="39">
        <v>123354</v>
      </c>
      <c r="J81" s="39">
        <v>47253</v>
      </c>
      <c r="K81" s="39">
        <v>3930</v>
      </c>
      <c r="L81" s="39"/>
      <c r="M81" s="40"/>
    </row>
    <row r="82" spans="1:13" ht="13.5">
      <c r="A82" s="14"/>
      <c r="B82" s="15" t="s">
        <v>84</v>
      </c>
      <c r="C82" s="16" t="s">
        <v>85</v>
      </c>
      <c r="D82" s="38">
        <f t="shared" si="6"/>
        <v>190000</v>
      </c>
      <c r="E82" s="39">
        <f>SUM(F82:G82)</f>
        <v>190000</v>
      </c>
      <c r="F82" s="39"/>
      <c r="G82" s="39">
        <v>190000</v>
      </c>
      <c r="H82" s="39"/>
      <c r="I82" s="39"/>
      <c r="J82" s="39"/>
      <c r="K82" s="39"/>
      <c r="L82" s="39"/>
      <c r="M82" s="40"/>
    </row>
    <row r="83" spans="1:13" ht="13.5">
      <c r="A83" s="14"/>
      <c r="B83" s="15" t="s">
        <v>86</v>
      </c>
      <c r="C83" s="16" t="s">
        <v>87</v>
      </c>
      <c r="D83" s="38">
        <v>1272122</v>
      </c>
      <c r="E83" s="39">
        <v>1199785</v>
      </c>
      <c r="F83" s="39">
        <v>1112333</v>
      </c>
      <c r="G83" s="39">
        <v>87452</v>
      </c>
      <c r="H83" s="39">
        <v>1824</v>
      </c>
      <c r="I83" s="39">
        <v>70513</v>
      </c>
      <c r="J83" s="39"/>
      <c r="K83" s="39"/>
      <c r="L83" s="39"/>
      <c r="M83" s="40"/>
    </row>
    <row r="84" spans="1:13" ht="13.5">
      <c r="A84" s="14"/>
      <c r="B84" s="15" t="s">
        <v>88</v>
      </c>
      <c r="C84" s="16" t="s">
        <v>89</v>
      </c>
      <c r="D84" s="38">
        <f t="shared" si="6"/>
        <v>191618</v>
      </c>
      <c r="E84" s="39">
        <v>185618</v>
      </c>
      <c r="F84" s="39">
        <v>55000</v>
      </c>
      <c r="G84" s="39">
        <v>130618</v>
      </c>
      <c r="H84" s="39"/>
      <c r="I84" s="39">
        <v>6000</v>
      </c>
      <c r="J84" s="39"/>
      <c r="K84" s="39"/>
      <c r="L84" s="39"/>
      <c r="M84" s="40"/>
    </row>
    <row r="85" spans="1:13" ht="27">
      <c r="A85" s="14"/>
      <c r="B85" s="15" t="s">
        <v>90</v>
      </c>
      <c r="C85" s="16" t="s">
        <v>91</v>
      </c>
      <c r="D85" s="38">
        <f t="shared" si="6"/>
        <v>63794</v>
      </c>
      <c r="E85" s="39">
        <v>0</v>
      </c>
      <c r="F85" s="61">
        <v>0</v>
      </c>
      <c r="G85" s="39"/>
      <c r="H85" s="39">
        <v>13163</v>
      </c>
      <c r="I85" s="39">
        <v>50631</v>
      </c>
      <c r="J85" s="39"/>
      <c r="K85" s="39"/>
      <c r="L85" s="39"/>
      <c r="M85" s="40"/>
    </row>
    <row r="86" spans="1:13" ht="13.5">
      <c r="A86" s="14"/>
      <c r="B86" s="15" t="s">
        <v>92</v>
      </c>
      <c r="C86" s="16" t="s">
        <v>17</v>
      </c>
      <c r="D86" s="38">
        <v>265635</v>
      </c>
      <c r="E86" s="39">
        <v>168801</v>
      </c>
      <c r="F86" s="39">
        <v>107425</v>
      </c>
      <c r="G86" s="39">
        <v>61376</v>
      </c>
      <c r="H86" s="39">
        <v>4392</v>
      </c>
      <c r="I86" s="39">
        <v>92442</v>
      </c>
      <c r="J86" s="39"/>
      <c r="K86" s="39"/>
      <c r="L86" s="39"/>
      <c r="M86" s="40"/>
    </row>
    <row r="87" spans="1:13" ht="13.5">
      <c r="A87" s="14"/>
      <c r="B87" s="15"/>
      <c r="C87" s="16"/>
      <c r="D87" s="38"/>
      <c r="E87" s="39"/>
      <c r="F87" s="39"/>
      <c r="G87" s="39"/>
      <c r="H87" s="39"/>
      <c r="I87" s="39"/>
      <c r="J87" s="39"/>
      <c r="K87" s="39"/>
      <c r="L87" s="39"/>
      <c r="M87" s="40"/>
    </row>
    <row r="88" spans="1:13" ht="13.5">
      <c r="A88" s="17" t="s">
        <v>93</v>
      </c>
      <c r="B88" s="18" t="s">
        <v>93</v>
      </c>
      <c r="C88" s="19" t="s">
        <v>94</v>
      </c>
      <c r="D88" s="41">
        <f aca="true" t="shared" si="7" ref="D88:I88">SUM(D90:D92)</f>
        <v>162210</v>
      </c>
      <c r="E88" s="42">
        <f t="shared" si="7"/>
        <v>86210</v>
      </c>
      <c r="F88" s="41">
        <f t="shared" si="7"/>
        <v>16000</v>
      </c>
      <c r="G88" s="41">
        <f t="shared" si="7"/>
        <v>70210</v>
      </c>
      <c r="H88" s="41">
        <f t="shared" si="7"/>
        <v>52000</v>
      </c>
      <c r="I88" s="41">
        <f t="shared" si="7"/>
        <v>24000</v>
      </c>
      <c r="J88" s="41"/>
      <c r="K88" s="41"/>
      <c r="L88" s="41"/>
      <c r="M88" s="48"/>
    </row>
    <row r="89" spans="1:13" ht="13.5">
      <c r="A89" s="14"/>
      <c r="B89" s="15"/>
      <c r="C89" s="16"/>
      <c r="D89" s="38"/>
      <c r="E89" s="39"/>
      <c r="F89" s="39"/>
      <c r="G89" s="39"/>
      <c r="H89" s="39"/>
      <c r="I89" s="39"/>
      <c r="J89" s="39"/>
      <c r="K89" s="39"/>
      <c r="L89" s="39"/>
      <c r="M89" s="40"/>
    </row>
    <row r="90" spans="1:13" ht="13.5">
      <c r="A90" s="14"/>
      <c r="B90" s="15" t="s">
        <v>95</v>
      </c>
      <c r="C90" s="16" t="s">
        <v>96</v>
      </c>
      <c r="D90" s="38">
        <f>SUM(E90+H90+I90+J90+L90+M90)</f>
        <v>20000</v>
      </c>
      <c r="E90" s="39">
        <f>SUM(F90+G90)</f>
        <v>20000</v>
      </c>
      <c r="F90" s="39"/>
      <c r="G90" s="39">
        <v>20000</v>
      </c>
      <c r="H90" s="39"/>
      <c r="I90" s="39"/>
      <c r="J90" s="39"/>
      <c r="K90" s="39"/>
      <c r="L90" s="39"/>
      <c r="M90" s="40"/>
    </row>
    <row r="91" spans="1:13" ht="13.5">
      <c r="A91" s="14"/>
      <c r="B91" s="15" t="s">
        <v>97</v>
      </c>
      <c r="C91" s="16" t="s">
        <v>98</v>
      </c>
      <c r="D91" s="38">
        <f>SUM(E91+H91+I91+J91+L91+M91)</f>
        <v>100000</v>
      </c>
      <c r="E91" s="39">
        <f>SUM(F91+G91)</f>
        <v>66000</v>
      </c>
      <c r="F91" s="39">
        <v>16000</v>
      </c>
      <c r="G91" s="39">
        <v>50000</v>
      </c>
      <c r="H91" s="39">
        <v>10000</v>
      </c>
      <c r="I91" s="39">
        <v>24000</v>
      </c>
      <c r="J91" s="39"/>
      <c r="K91" s="39"/>
      <c r="L91" s="39"/>
      <c r="M91" s="40"/>
    </row>
    <row r="92" spans="1:13" ht="13.5">
      <c r="A92" s="22"/>
      <c r="B92" s="23" t="s">
        <v>99</v>
      </c>
      <c r="C92" s="24" t="s">
        <v>17</v>
      </c>
      <c r="D92" s="38">
        <v>42210</v>
      </c>
      <c r="E92" s="39">
        <v>210</v>
      </c>
      <c r="F92" s="39"/>
      <c r="G92" s="39">
        <v>210</v>
      </c>
      <c r="H92" s="39">
        <v>42000</v>
      </c>
      <c r="I92" s="39"/>
      <c r="J92" s="39"/>
      <c r="K92" s="39"/>
      <c r="L92" s="39"/>
      <c r="M92" s="40"/>
    </row>
    <row r="93" spans="1:13" ht="13.5">
      <c r="A93" s="22"/>
      <c r="B93" s="23"/>
      <c r="C93" s="24"/>
      <c r="D93" s="38"/>
      <c r="E93" s="39"/>
      <c r="F93" s="39"/>
      <c r="G93" s="39"/>
      <c r="H93" s="39"/>
      <c r="I93" s="39"/>
      <c r="J93" s="39"/>
      <c r="K93" s="39"/>
      <c r="L93" s="39"/>
      <c r="M93" s="40"/>
    </row>
    <row r="94" spans="1:13" ht="13.5">
      <c r="A94" s="25" t="s">
        <v>100</v>
      </c>
      <c r="B94" s="26" t="s">
        <v>100</v>
      </c>
      <c r="C94" s="27" t="s">
        <v>101</v>
      </c>
      <c r="D94" s="41">
        <f>SUM(D96:D103)</f>
        <v>5210116</v>
      </c>
      <c r="E94" s="42">
        <f>SUM(E96:E103)</f>
        <v>696603</v>
      </c>
      <c r="F94" s="41">
        <f>SUM(F96:F103)</f>
        <v>567581</v>
      </c>
      <c r="G94" s="41">
        <f>SUM(G96:G103)</f>
        <v>129022</v>
      </c>
      <c r="H94" s="41"/>
      <c r="I94" s="41">
        <f>SUM(I96:I103)</f>
        <v>4513513</v>
      </c>
      <c r="J94" s="41"/>
      <c r="K94" s="41"/>
      <c r="L94" s="41"/>
      <c r="M94" s="48"/>
    </row>
    <row r="95" spans="1:13" ht="13.5">
      <c r="A95" s="22"/>
      <c r="B95" s="23"/>
      <c r="C95" s="24"/>
      <c r="D95" s="38"/>
      <c r="E95" s="39"/>
      <c r="F95" s="39"/>
      <c r="G95" s="39"/>
      <c r="H95" s="39"/>
      <c r="I95" s="39"/>
      <c r="J95" s="39"/>
      <c r="K95" s="39"/>
      <c r="L95" s="39"/>
      <c r="M95" s="40"/>
    </row>
    <row r="96" spans="1:13" ht="13.5">
      <c r="A96" s="22"/>
      <c r="B96" s="23" t="s">
        <v>102</v>
      </c>
      <c r="C96" s="24" t="s">
        <v>103</v>
      </c>
      <c r="D96" s="38">
        <f>SUM(E96,H96,I96,J96,K96,L96,M96)</f>
        <v>420000</v>
      </c>
      <c r="E96" s="39"/>
      <c r="F96" s="39"/>
      <c r="G96" s="39"/>
      <c r="H96" s="39"/>
      <c r="I96" s="39">
        <v>420000</v>
      </c>
      <c r="J96" s="39"/>
      <c r="K96" s="39"/>
      <c r="L96" s="39"/>
      <c r="M96" s="40"/>
    </row>
    <row r="97" spans="1:13" ht="54">
      <c r="A97" s="22"/>
      <c r="B97" s="28" t="s">
        <v>104</v>
      </c>
      <c r="C97" s="24" t="s">
        <v>155</v>
      </c>
      <c r="D97" s="38">
        <f aca="true" t="shared" si="8" ref="D97:D107">SUM(E97+H97+I97+J97+L97+M97)</f>
        <v>2919000</v>
      </c>
      <c r="E97" s="39">
        <f>SUM(F97+G97)</f>
        <v>88260</v>
      </c>
      <c r="F97" s="39">
        <v>61782</v>
      </c>
      <c r="G97" s="39">
        <v>26478</v>
      </c>
      <c r="H97" s="39"/>
      <c r="I97" s="39">
        <v>2830740</v>
      </c>
      <c r="J97" s="39"/>
      <c r="K97" s="39"/>
      <c r="L97" s="39"/>
      <c r="M97" s="40"/>
    </row>
    <row r="98" spans="1:13" ht="94.5">
      <c r="A98" s="22"/>
      <c r="B98" s="28" t="s">
        <v>105</v>
      </c>
      <c r="C98" s="24" t="s">
        <v>156</v>
      </c>
      <c r="D98" s="38">
        <f t="shared" si="8"/>
        <v>30000</v>
      </c>
      <c r="E98" s="39"/>
      <c r="F98" s="39"/>
      <c r="G98" s="39"/>
      <c r="H98" s="39"/>
      <c r="I98" s="39">
        <v>30000</v>
      </c>
      <c r="J98" s="39"/>
      <c r="K98" s="39"/>
      <c r="L98" s="39"/>
      <c r="M98" s="40"/>
    </row>
    <row r="99" spans="1:13" ht="40.5">
      <c r="A99" s="22"/>
      <c r="B99" s="29" t="s">
        <v>106</v>
      </c>
      <c r="C99" s="24" t="s">
        <v>107</v>
      </c>
      <c r="D99" s="38">
        <v>464500</v>
      </c>
      <c r="E99" s="39"/>
      <c r="F99" s="39"/>
      <c r="G99" s="39"/>
      <c r="H99" s="39"/>
      <c r="I99" s="39">
        <v>464500</v>
      </c>
      <c r="J99" s="39"/>
      <c r="K99" s="39"/>
      <c r="L99" s="39"/>
      <c r="M99" s="40"/>
    </row>
    <row r="100" spans="1:13" ht="13.5">
      <c r="A100" s="22"/>
      <c r="B100" s="23" t="s">
        <v>108</v>
      </c>
      <c r="C100" s="24" t="s">
        <v>109</v>
      </c>
      <c r="D100" s="38">
        <f t="shared" si="8"/>
        <v>275000</v>
      </c>
      <c r="E100" s="39"/>
      <c r="F100" s="39"/>
      <c r="G100" s="39"/>
      <c r="H100" s="39"/>
      <c r="I100" s="39">
        <v>275000</v>
      </c>
      <c r="J100" s="39"/>
      <c r="K100" s="39"/>
      <c r="L100" s="39"/>
      <c r="M100" s="40"/>
    </row>
    <row r="101" spans="1:13" ht="13.5">
      <c r="A101" s="22"/>
      <c r="B101" s="23" t="s">
        <v>140</v>
      </c>
      <c r="C101" s="24" t="s">
        <v>141</v>
      </c>
      <c r="D101" s="38">
        <f t="shared" si="8"/>
        <v>193000</v>
      </c>
      <c r="E101" s="39"/>
      <c r="F101" s="39"/>
      <c r="G101" s="39"/>
      <c r="H101" s="39"/>
      <c r="I101" s="39">
        <v>193000</v>
      </c>
      <c r="J101" s="39"/>
      <c r="K101" s="39"/>
      <c r="L101" s="39"/>
      <c r="M101" s="40"/>
    </row>
    <row r="102" spans="1:13" ht="13.5">
      <c r="A102" s="22"/>
      <c r="B102" s="23" t="s">
        <v>110</v>
      </c>
      <c r="C102" s="24" t="s">
        <v>111</v>
      </c>
      <c r="D102" s="38">
        <f t="shared" si="8"/>
        <v>582986</v>
      </c>
      <c r="E102" s="39">
        <v>560999</v>
      </c>
      <c r="F102" s="39">
        <v>505799</v>
      </c>
      <c r="G102" s="39">
        <v>55200</v>
      </c>
      <c r="H102" s="39"/>
      <c r="I102" s="39">
        <v>21987</v>
      </c>
      <c r="J102" s="39"/>
      <c r="K102" s="39"/>
      <c r="L102" s="39"/>
      <c r="M102" s="40"/>
    </row>
    <row r="103" spans="1:13" ht="13.5">
      <c r="A103" s="22"/>
      <c r="B103" s="23" t="s">
        <v>112</v>
      </c>
      <c r="C103" s="24" t="s">
        <v>17</v>
      </c>
      <c r="D103" s="38">
        <f t="shared" si="8"/>
        <v>325630</v>
      </c>
      <c r="E103" s="39">
        <v>47344</v>
      </c>
      <c r="F103" s="39">
        <v>0</v>
      </c>
      <c r="G103" s="39">
        <v>47344</v>
      </c>
      <c r="H103" s="39"/>
      <c r="I103" s="39">
        <v>278286</v>
      </c>
      <c r="J103" s="39"/>
      <c r="K103" s="39"/>
      <c r="L103" s="39"/>
      <c r="M103" s="40"/>
    </row>
    <row r="104" spans="1:13" ht="13.5">
      <c r="A104" s="22"/>
      <c r="B104" s="23"/>
      <c r="C104" s="24"/>
      <c r="D104" s="38"/>
      <c r="E104" s="39"/>
      <c r="F104" s="39"/>
      <c r="G104" s="39"/>
      <c r="H104" s="39"/>
      <c r="I104" s="39"/>
      <c r="J104" s="39"/>
      <c r="K104" s="39"/>
      <c r="L104" s="39"/>
      <c r="M104" s="40"/>
    </row>
    <row r="105" spans="1:13" ht="27">
      <c r="A105" s="22"/>
      <c r="B105" s="59" t="s">
        <v>152</v>
      </c>
      <c r="C105" s="27" t="s">
        <v>150</v>
      </c>
      <c r="D105" s="41">
        <f t="shared" si="8"/>
        <v>2000</v>
      </c>
      <c r="E105" s="42"/>
      <c r="F105" s="62"/>
      <c r="G105" s="62"/>
      <c r="H105" s="42">
        <f>SUM(H107)</f>
        <v>2000</v>
      </c>
      <c r="I105" s="62"/>
      <c r="J105" s="62"/>
      <c r="K105" s="62"/>
      <c r="L105" s="62"/>
      <c r="M105" s="66"/>
    </row>
    <row r="106" spans="1:13" ht="13.5">
      <c r="A106" s="22"/>
      <c r="B106" s="23"/>
      <c r="C106" s="27"/>
      <c r="D106" s="38"/>
      <c r="E106" s="39"/>
      <c r="F106" s="39"/>
      <c r="G106" s="39"/>
      <c r="H106" s="39"/>
      <c r="I106" s="39"/>
      <c r="J106" s="39"/>
      <c r="K106" s="39"/>
      <c r="L106" s="39"/>
      <c r="M106" s="40"/>
    </row>
    <row r="107" spans="1:13" ht="13.5">
      <c r="A107" s="22"/>
      <c r="B107" s="23" t="s">
        <v>151</v>
      </c>
      <c r="C107" s="24" t="s">
        <v>17</v>
      </c>
      <c r="D107" s="38">
        <f t="shared" si="8"/>
        <v>2000</v>
      </c>
      <c r="E107" s="39"/>
      <c r="F107" s="39"/>
      <c r="G107" s="39"/>
      <c r="H107" s="39">
        <v>2000</v>
      </c>
      <c r="I107" s="39"/>
      <c r="J107" s="39"/>
      <c r="K107" s="39"/>
      <c r="L107" s="39"/>
      <c r="M107" s="40"/>
    </row>
    <row r="108" spans="1:13" ht="13.5">
      <c r="A108" s="22"/>
      <c r="B108" s="23"/>
      <c r="C108" s="24"/>
      <c r="D108" s="38"/>
      <c r="E108" s="39"/>
      <c r="F108" s="39"/>
      <c r="G108" s="39"/>
      <c r="H108" s="39"/>
      <c r="I108" s="39"/>
      <c r="J108" s="39"/>
      <c r="K108" s="39"/>
      <c r="L108" s="39"/>
      <c r="M108" s="40"/>
    </row>
    <row r="109" spans="1:13" ht="13.5">
      <c r="A109" s="25" t="s">
        <v>113</v>
      </c>
      <c r="B109" s="26" t="s">
        <v>113</v>
      </c>
      <c r="C109" s="27" t="s">
        <v>114</v>
      </c>
      <c r="D109" s="41">
        <f>SUM(E109+H109+I109+J109+L109+M109)</f>
        <v>501480</v>
      </c>
      <c r="E109" s="42">
        <f>SUM(F109+G109)</f>
        <v>346711</v>
      </c>
      <c r="F109" s="41">
        <f>SUM(F111:F111)</f>
        <v>303515</v>
      </c>
      <c r="G109" s="41">
        <f>SUM(G111:G111)</f>
        <v>43196</v>
      </c>
      <c r="H109" s="41"/>
      <c r="I109" s="41">
        <f>SUM(I111:I112)</f>
        <v>154769</v>
      </c>
      <c r="J109" s="41"/>
      <c r="K109" s="41"/>
      <c r="L109" s="41"/>
      <c r="M109" s="48"/>
    </row>
    <row r="110" spans="1:13" ht="13.5">
      <c r="A110" s="22"/>
      <c r="B110" s="23"/>
      <c r="C110" s="24"/>
      <c r="D110" s="38"/>
      <c r="E110" s="39"/>
      <c r="F110" s="39"/>
      <c r="G110" s="39"/>
      <c r="H110" s="39"/>
      <c r="I110" s="39"/>
      <c r="J110" s="39"/>
      <c r="K110" s="39"/>
      <c r="L110" s="39"/>
      <c r="M110" s="40"/>
    </row>
    <row r="111" spans="1:13" ht="13.5">
      <c r="A111" s="22"/>
      <c r="B111" s="23" t="s">
        <v>115</v>
      </c>
      <c r="C111" s="24" t="s">
        <v>116</v>
      </c>
      <c r="D111" s="38">
        <v>368618</v>
      </c>
      <c r="E111" s="39">
        <v>346711</v>
      </c>
      <c r="F111" s="39">
        <v>303515</v>
      </c>
      <c r="G111" s="39">
        <v>43196</v>
      </c>
      <c r="H111" s="39"/>
      <c r="I111" s="39">
        <v>21907</v>
      </c>
      <c r="J111" s="39"/>
      <c r="K111" s="39"/>
      <c r="L111" s="39"/>
      <c r="M111" s="40"/>
    </row>
    <row r="112" spans="1:13" ht="13.5">
      <c r="A112" s="22"/>
      <c r="B112" s="23" t="s">
        <v>158</v>
      </c>
      <c r="C112" s="24" t="s">
        <v>159</v>
      </c>
      <c r="D112" s="38">
        <f>SUM(E112+H112+I112+J112+L112+M112)</f>
        <v>132862</v>
      </c>
      <c r="E112" s="39"/>
      <c r="F112" s="39"/>
      <c r="G112" s="39"/>
      <c r="H112" s="39"/>
      <c r="I112" s="39">
        <v>132862</v>
      </c>
      <c r="J112" s="39"/>
      <c r="K112" s="39"/>
      <c r="L112" s="39"/>
      <c r="M112" s="40"/>
    </row>
    <row r="113" spans="1:13" ht="13.5">
      <c r="A113" s="22"/>
      <c r="B113" s="23"/>
      <c r="C113" s="24"/>
      <c r="D113" s="38"/>
      <c r="E113" s="39"/>
      <c r="F113" s="39"/>
      <c r="G113" s="39"/>
      <c r="H113" s="39"/>
      <c r="I113" s="39"/>
      <c r="J113" s="39"/>
      <c r="K113" s="39"/>
      <c r="L113" s="39"/>
      <c r="M113" s="40"/>
    </row>
    <row r="114" spans="1:13" ht="27">
      <c r="A114" s="25" t="s">
        <v>117</v>
      </c>
      <c r="B114" s="59" t="s">
        <v>117</v>
      </c>
      <c r="C114" s="27" t="s">
        <v>118</v>
      </c>
      <c r="D114" s="41">
        <f>SUM(E114,H114,I114,J114,K114,L114,M114)</f>
        <v>787509</v>
      </c>
      <c r="E114" s="42">
        <f>SUM(F114:G114)</f>
        <v>787509</v>
      </c>
      <c r="F114" s="41"/>
      <c r="G114" s="41">
        <f>SUM(G116:G122)</f>
        <v>787509</v>
      </c>
      <c r="H114" s="41"/>
      <c r="I114" s="41"/>
      <c r="J114" s="41"/>
      <c r="K114" s="41"/>
      <c r="L114" s="41"/>
      <c r="M114" s="48"/>
    </row>
    <row r="115" spans="1:13" ht="13.5">
      <c r="A115" s="22"/>
      <c r="B115" s="23"/>
      <c r="C115" s="24"/>
      <c r="D115" s="38"/>
      <c r="E115" s="39"/>
      <c r="F115" s="39"/>
      <c r="G115" s="39"/>
      <c r="H115" s="39"/>
      <c r="I115" s="39"/>
      <c r="J115" s="39"/>
      <c r="K115" s="39"/>
      <c r="L115" s="39"/>
      <c r="M115" s="40"/>
    </row>
    <row r="116" spans="1:13" ht="13.5">
      <c r="A116" s="22"/>
      <c r="B116" s="23" t="s">
        <v>119</v>
      </c>
      <c r="C116" s="24" t="s">
        <v>120</v>
      </c>
      <c r="D116" s="38">
        <f aca="true" t="shared" si="9" ref="D116:D122">SUM(E116+H116+I116+J116+L116+M116)</f>
        <v>65000</v>
      </c>
      <c r="E116" s="39">
        <f>SUM(F116+G116)</f>
        <v>65000</v>
      </c>
      <c r="F116" s="39"/>
      <c r="G116" s="39">
        <v>65000</v>
      </c>
      <c r="H116" s="39"/>
      <c r="I116" s="39"/>
      <c r="J116" s="39"/>
      <c r="K116" s="39"/>
      <c r="L116" s="39"/>
      <c r="M116" s="40"/>
    </row>
    <row r="117" spans="1:13" ht="13.5">
      <c r="A117" s="22"/>
      <c r="B117" s="23" t="s">
        <v>121</v>
      </c>
      <c r="C117" s="24" t="s">
        <v>122</v>
      </c>
      <c r="D117" s="38">
        <f t="shared" si="9"/>
        <v>132000</v>
      </c>
      <c r="E117" s="39">
        <f>SUM(F117+G117)</f>
        <v>132000</v>
      </c>
      <c r="F117" s="39"/>
      <c r="G117" s="39">
        <v>132000</v>
      </c>
      <c r="H117" s="39"/>
      <c r="I117" s="39"/>
      <c r="J117" s="39"/>
      <c r="K117" s="39"/>
      <c r="L117" s="39"/>
      <c r="M117" s="40"/>
    </row>
    <row r="118" spans="1:13" ht="27">
      <c r="A118" s="22"/>
      <c r="B118" s="23" t="s">
        <v>123</v>
      </c>
      <c r="C118" s="24" t="s">
        <v>124</v>
      </c>
      <c r="D118" s="38">
        <v>133809</v>
      </c>
      <c r="E118" s="39">
        <v>133809</v>
      </c>
      <c r="F118" s="39"/>
      <c r="G118" s="39">
        <v>133809</v>
      </c>
      <c r="H118" s="39"/>
      <c r="I118" s="39"/>
      <c r="J118" s="39"/>
      <c r="K118" s="39"/>
      <c r="L118" s="39"/>
      <c r="M118" s="40"/>
    </row>
    <row r="119" spans="1:13" ht="13.5">
      <c r="A119" s="14"/>
      <c r="B119" s="15" t="s">
        <v>125</v>
      </c>
      <c r="C119" s="16" t="s">
        <v>157</v>
      </c>
      <c r="D119" s="38">
        <f t="shared" si="9"/>
        <v>291500</v>
      </c>
      <c r="E119" s="39">
        <f>SUM(F119+G119)</f>
        <v>291500</v>
      </c>
      <c r="F119" s="39"/>
      <c r="G119" s="39">
        <v>291500</v>
      </c>
      <c r="H119" s="39"/>
      <c r="I119" s="39"/>
      <c r="J119" s="39"/>
      <c r="K119" s="39"/>
      <c r="L119" s="39"/>
      <c r="M119" s="40"/>
    </row>
    <row r="120" spans="1:13" ht="40.5">
      <c r="A120" s="14"/>
      <c r="B120" s="15" t="s">
        <v>145</v>
      </c>
      <c r="C120" s="16" t="s">
        <v>146</v>
      </c>
      <c r="D120" s="38">
        <f t="shared" si="9"/>
        <v>117200</v>
      </c>
      <c r="E120" s="39">
        <f>SUM(F120+G120)</f>
        <v>117200</v>
      </c>
      <c r="F120" s="39"/>
      <c r="G120" s="39">
        <v>117200</v>
      </c>
      <c r="H120" s="39"/>
      <c r="I120" s="39"/>
      <c r="J120" s="39"/>
      <c r="K120" s="39"/>
      <c r="L120" s="39"/>
      <c r="M120" s="40"/>
    </row>
    <row r="121" spans="1:13" ht="27">
      <c r="A121" s="14"/>
      <c r="B121" s="15" t="s">
        <v>162</v>
      </c>
      <c r="C121" s="16" t="s">
        <v>163</v>
      </c>
      <c r="D121" s="38">
        <v>5000</v>
      </c>
      <c r="E121" s="39">
        <v>5000</v>
      </c>
      <c r="F121" s="39"/>
      <c r="G121" s="39">
        <v>5000</v>
      </c>
      <c r="H121" s="39"/>
      <c r="I121" s="39"/>
      <c r="J121" s="39"/>
      <c r="K121" s="39"/>
      <c r="L121" s="39"/>
      <c r="M121" s="40"/>
    </row>
    <row r="122" spans="1:13" ht="13.5">
      <c r="A122" s="14"/>
      <c r="B122" s="15" t="s">
        <v>126</v>
      </c>
      <c r="C122" s="16" t="s">
        <v>17</v>
      </c>
      <c r="D122" s="38">
        <f t="shared" si="9"/>
        <v>43000</v>
      </c>
      <c r="E122" s="39">
        <f>SUM(F122+G122)</f>
        <v>43000</v>
      </c>
      <c r="F122" s="39"/>
      <c r="G122" s="39">
        <v>43000</v>
      </c>
      <c r="H122" s="39"/>
      <c r="I122" s="39"/>
      <c r="J122" s="39"/>
      <c r="K122" s="39"/>
      <c r="L122" s="39"/>
      <c r="M122" s="40"/>
    </row>
    <row r="123" spans="1:13" ht="13.5">
      <c r="A123" s="22"/>
      <c r="B123" s="23"/>
      <c r="C123" s="24"/>
      <c r="D123" s="38"/>
      <c r="E123" s="39"/>
      <c r="F123" s="39"/>
      <c r="G123" s="39"/>
      <c r="H123" s="39"/>
      <c r="I123" s="39"/>
      <c r="J123" s="39"/>
      <c r="K123" s="39"/>
      <c r="L123" s="39"/>
      <c r="M123" s="40"/>
    </row>
    <row r="124" spans="1:13" ht="27">
      <c r="A124" s="25" t="s">
        <v>127</v>
      </c>
      <c r="B124" s="59" t="s">
        <v>127</v>
      </c>
      <c r="C124" s="27" t="s">
        <v>128</v>
      </c>
      <c r="D124" s="41">
        <f>SUM(E124+H124+I124+J124+L124+M124)</f>
        <v>1388961</v>
      </c>
      <c r="E124" s="42">
        <f>SUM(F124+G124)</f>
        <v>1360983</v>
      </c>
      <c r="F124" s="42">
        <v>626473</v>
      </c>
      <c r="G124" s="42">
        <f>SUM(G126:G127)</f>
        <v>734510</v>
      </c>
      <c r="H124" s="42"/>
      <c r="I124" s="42">
        <v>27978</v>
      </c>
      <c r="J124" s="42"/>
      <c r="K124" s="42"/>
      <c r="L124" s="42"/>
      <c r="M124" s="43"/>
    </row>
    <row r="125" spans="1:13" ht="13.5">
      <c r="A125" s="22"/>
      <c r="B125" s="23"/>
      <c r="C125" s="24"/>
      <c r="D125" s="38"/>
      <c r="E125" s="39"/>
      <c r="F125" s="39"/>
      <c r="G125" s="39"/>
      <c r="H125" s="39"/>
      <c r="I125" s="39"/>
      <c r="J125" s="39"/>
      <c r="K125" s="39"/>
      <c r="L125" s="39"/>
      <c r="M125" s="40"/>
    </row>
    <row r="126" spans="1:13" ht="27">
      <c r="A126" s="22"/>
      <c r="B126" s="23" t="s">
        <v>129</v>
      </c>
      <c r="C126" s="24" t="s">
        <v>130</v>
      </c>
      <c r="D126" s="38">
        <v>1343861</v>
      </c>
      <c r="E126" s="39">
        <v>1315883</v>
      </c>
      <c r="F126" s="39">
        <v>626473</v>
      </c>
      <c r="G126" s="39">
        <v>689410</v>
      </c>
      <c r="H126" s="39"/>
      <c r="I126" s="39">
        <v>27978</v>
      </c>
      <c r="J126" s="39"/>
      <c r="K126" s="39"/>
      <c r="L126" s="39"/>
      <c r="M126" s="40"/>
    </row>
    <row r="127" spans="1:13" ht="27">
      <c r="A127" s="22"/>
      <c r="B127" s="23" t="s">
        <v>168</v>
      </c>
      <c r="C127" s="24" t="s">
        <v>169</v>
      </c>
      <c r="D127" s="38">
        <f>SUM(E127+H127+I127+J127+L127+M127)</f>
        <v>45100</v>
      </c>
      <c r="E127" s="39">
        <f>SUM(F127+G127)</f>
        <v>45100</v>
      </c>
      <c r="F127" s="39"/>
      <c r="G127" s="39">
        <v>45100</v>
      </c>
      <c r="H127" s="39"/>
      <c r="I127" s="39"/>
      <c r="J127" s="39"/>
      <c r="K127" s="39"/>
      <c r="L127" s="39"/>
      <c r="M127" s="40"/>
    </row>
    <row r="128" spans="1:13" ht="13.5">
      <c r="A128" s="22"/>
      <c r="B128" s="23"/>
      <c r="C128" s="24"/>
      <c r="D128" s="38"/>
      <c r="E128" s="39"/>
      <c r="F128" s="39"/>
      <c r="G128" s="39"/>
      <c r="H128" s="39"/>
      <c r="I128" s="39"/>
      <c r="J128" s="39"/>
      <c r="K128" s="39"/>
      <c r="L128" s="39"/>
      <c r="M128" s="40"/>
    </row>
    <row r="129" spans="1:13" ht="13.5">
      <c r="A129" s="25" t="s">
        <v>131</v>
      </c>
      <c r="B129" s="26" t="s">
        <v>131</v>
      </c>
      <c r="C129" s="27" t="s">
        <v>132</v>
      </c>
      <c r="D129" s="41">
        <f>SUM(E129+H129+I129+J129+L129+M129)</f>
        <v>149330</v>
      </c>
      <c r="E129" s="42">
        <f>SUM(F129+G129)</f>
        <v>61330</v>
      </c>
      <c r="F129" s="41">
        <f>SUM(F131:F132)</f>
        <v>10000</v>
      </c>
      <c r="G129" s="41">
        <f>SUM(G131:G132)</f>
        <v>51330</v>
      </c>
      <c r="H129" s="41">
        <f>SUM(H131:H132)</f>
        <v>88000</v>
      </c>
      <c r="I129" s="41"/>
      <c r="J129" s="41"/>
      <c r="K129" s="41"/>
      <c r="L129" s="41"/>
      <c r="M129" s="68"/>
    </row>
    <row r="130" spans="1:14" ht="13.5">
      <c r="A130" s="25"/>
      <c r="B130" s="26"/>
      <c r="C130" s="27"/>
      <c r="D130" s="41"/>
      <c r="E130" s="39">
        <f>SUM(F130+G130)</f>
        <v>0</v>
      </c>
      <c r="F130" s="63"/>
      <c r="G130" s="63"/>
      <c r="H130" s="63"/>
      <c r="I130" s="63"/>
      <c r="J130" s="63"/>
      <c r="K130" s="63"/>
      <c r="L130" s="63"/>
      <c r="M130" s="64"/>
      <c r="N130" s="65"/>
    </row>
    <row r="131" spans="1:13" ht="13.5">
      <c r="A131" s="22"/>
      <c r="B131" s="23" t="s">
        <v>148</v>
      </c>
      <c r="C131" s="24" t="s">
        <v>149</v>
      </c>
      <c r="D131" s="38">
        <f>SUM(E131+H131+I131+J131+L131+M131)</f>
        <v>11000</v>
      </c>
      <c r="E131" s="39">
        <f>SUM(F131+G131)</f>
        <v>11000</v>
      </c>
      <c r="F131" s="39">
        <v>10000</v>
      </c>
      <c r="G131" s="39">
        <v>1000</v>
      </c>
      <c r="H131" s="39"/>
      <c r="I131" s="39"/>
      <c r="J131" s="39"/>
      <c r="K131" s="39"/>
      <c r="L131" s="39"/>
      <c r="M131" s="40"/>
    </row>
    <row r="132" spans="1:13" ht="13.5">
      <c r="A132" s="22"/>
      <c r="B132" s="23" t="s">
        <v>133</v>
      </c>
      <c r="C132" s="24" t="s">
        <v>17</v>
      </c>
      <c r="D132" s="38">
        <f>SUM(E132+H132+I132+J132+L132+M132)</f>
        <v>138330</v>
      </c>
      <c r="E132" s="39">
        <f>SUM(F132+G132)</f>
        <v>50330</v>
      </c>
      <c r="F132" s="39"/>
      <c r="G132" s="39">
        <v>50330</v>
      </c>
      <c r="H132" s="39">
        <v>88000</v>
      </c>
      <c r="I132" s="39"/>
      <c r="J132" s="39"/>
      <c r="K132" s="39"/>
      <c r="L132" s="39"/>
      <c r="M132" s="40"/>
    </row>
    <row r="133" spans="1:13" ht="13.5">
      <c r="A133" s="22"/>
      <c r="B133" s="23"/>
      <c r="C133" s="24"/>
      <c r="D133" s="49"/>
      <c r="E133" s="50"/>
      <c r="F133" s="50"/>
      <c r="G133" s="50"/>
      <c r="H133" s="50"/>
      <c r="I133" s="50"/>
      <c r="J133" s="50"/>
      <c r="K133" s="50"/>
      <c r="L133" s="50"/>
      <c r="M133" s="51"/>
    </row>
    <row r="134" spans="1:13" ht="13.5">
      <c r="A134" s="7"/>
      <c r="B134" s="44"/>
      <c r="C134" s="45" t="s">
        <v>137</v>
      </c>
      <c r="D134" s="52">
        <f>SUM(D129+D124+D114+D109+D105+D94+D88+D76+D70+D66+D62+D57+D53+D47+D36+D32+D26+D21+D13)</f>
        <v>28892495</v>
      </c>
      <c r="E134" s="52">
        <f>SUM(E129+E124+E114+E109+E105+E94+E88+E76+E70+E62+E57+E53+E47+E36+E32+E26+E21+E13)</f>
        <v>21387129</v>
      </c>
      <c r="F134" s="52">
        <f>SUM(F129+F124+F114+F109+F105+F94+F88+F76+F70+F62+F57+F53+F47+F36+F32+F26+F21+F13)</f>
        <v>13618715</v>
      </c>
      <c r="G134" s="52">
        <f>G129+G124+G114+G109+G105+G94+G88+G76+G70+G66+G62+G57+G53+G47+G36+G32+G26+G21+G13</f>
        <v>7768414</v>
      </c>
      <c r="H134" s="52">
        <f>H129+H124+H114+H109+H105+H94+H88+H76+H70+H66+H62+H57+H53+H47+H36+H32+H26+H21+H13</f>
        <v>1377627</v>
      </c>
      <c r="I134" s="52">
        <f>I129+I124+I114+I109+I105+I94+I88+I76+I70+I66+I62+I57+I53+I47+I36+I32+I26+I21+I13</f>
        <v>5776486</v>
      </c>
      <c r="J134" s="52">
        <f>SUM(J129+J124+J114+J109+J105+J94+J88+J76+J70+J66+J62+J57+J53+J47+J36+J32+J26+J21+J13)</f>
        <v>89487</v>
      </c>
      <c r="K134" s="52">
        <f>SUM(K129+K124+K114+K109+K105+K94+K88+K76+K70+K66+K62+K57+K53+K47+K36+K32+K26+K21+K13)</f>
        <v>7663</v>
      </c>
      <c r="L134" s="52"/>
      <c r="M134" s="52">
        <f>SUM(M129+M124+M114+M109+M105+M94+M88+M76+M70+M66+M62+M57+M53+M47+M36+M32+M26+M21+M13)</f>
        <v>261766</v>
      </c>
    </row>
  </sheetData>
  <sheetProtection/>
  <mergeCells count="13">
    <mergeCell ref="I10:I11"/>
    <mergeCell ref="F10:G10"/>
    <mergeCell ref="E10:E11"/>
    <mergeCell ref="C9:C11"/>
    <mergeCell ref="B9:B11"/>
    <mergeCell ref="E9:M9"/>
    <mergeCell ref="A7:M7"/>
    <mergeCell ref="J10:J11"/>
    <mergeCell ref="L10:L11"/>
    <mergeCell ref="M10:M11"/>
    <mergeCell ref="A9:A11"/>
    <mergeCell ref="D9:D11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Koba</cp:lastModifiedBy>
  <cp:lastPrinted>2010-03-30T07:22:58Z</cp:lastPrinted>
  <dcterms:created xsi:type="dcterms:W3CDTF">1997-02-26T13:46:56Z</dcterms:created>
  <dcterms:modified xsi:type="dcterms:W3CDTF">2010-11-02T09:36:30Z</dcterms:modified>
  <cp:category/>
  <cp:version/>
  <cp:contentType/>
  <cp:contentStatus/>
</cp:coreProperties>
</file>