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<sst xmlns="http://schemas.openxmlformats.org/spreadsheetml/2006/main" count="196" uniqueCount="166">
  <si>
    <t>PLAN WYDATKÓW BUDŻETU GMINY NA ROK 2010</t>
  </si>
  <si>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</si>
  <si>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</si>
  <si>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</si>
  <si>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</si>
  <si>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</si>
  <si>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</si>
  <si>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</si>
  <si>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</si>
  <si>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</si>
  <si>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</si>
  <si>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</si>
  <si>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</si>
  <si>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</si>
  <si>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</si>
  <si>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Fundusz Ochrony Gruntów Rolnych</t>
  </si>
  <si>
    <t>Izby rolnicze</t>
  </si>
  <si>
    <t>Pozostała działalność</t>
  </si>
  <si>
    <t>Transport i łączność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</si>
  <si>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</si>
  <si>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</si>
  <si>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</si>
  <si>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</si>
  <si>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</si>
  <si>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</si>
  <si>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</si>
  <si>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</si>
  <si>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</si>
  <si>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</si>
  <si>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Obrona narodowa</t>
  </si>
  <si>
    <t>Bezpieczeństwo publiczne i ochrona przeciwpożarowa</t>
  </si>
  <si>
    <t>Ochotnicze straże pożarne</t>
  </si>
  <si>
    <t>Straż miejska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</si>
  <si>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</si>
  <si>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</si>
  <si>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</si>
  <si>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</si>
  <si>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</si>
  <si>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</si>
  <si>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</si>
  <si>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</si>
  <si>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</si>
  <si>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01028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</si>
  <si>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</si>
  <si>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</si>
  <si>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</si>
  <si>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</si>
  <si>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</si>
  <si>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</si>
  <si>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</si>
  <si>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</si>
  <si>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</si>
  <si>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</si>
  <si>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</si>
  <si>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</si>
  <si>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</si>
  <si>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</si>
  <si>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</si>
  <si>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</si>
  <si>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</si>
  <si>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</si>
  <si>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</si>
  <si>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</si>
  <si>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</si>
  <si>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</si>
  <si>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</si>
  <si>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</si>
  <si>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</si>
  <si>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</si>
  <si>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</si>
  <si>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</si>
  <si>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</si>
  <si>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</si>
  <si>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</si>
  <si>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</si>
  <si>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</si>
  <si>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</si>
  <si>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</si>
  <si>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</si>
  <si>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</si>
  <si>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</si>
  <si>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</si>
  <si>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</si>
  <si>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</si>
  <si>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</si>
  <si>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</si>
  <si>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</si>
  <si>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</si>
  <si>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</si>
  <si>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</si>
  <si>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</si>
  <si>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</si>
  <si>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</si>
  <si>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</si>
  <si>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</si>
  <si>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</si>
  <si>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</si>
  <si>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</si>
  <si>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</si>
  <si>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</si>
  <si>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</si>
  <si>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</si>
  <si>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</si>
  <si>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</si>
  <si>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</si>
  <si>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85213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</si>
  <si>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</si>
  <si>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</si>
  <si>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</si>
  <si>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</si>
  <si>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</si>
  <si>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</si>
  <si>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</si>
  <si>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</si>
  <si>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</si>
  <si>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</si>
  <si>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</si>
  <si>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</si>
  <si>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</si>
  <si>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</si>
  <si>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</si>
  <si>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</si>
  <si>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</si>
  <si>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</si>
  <si>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</si>
  <si>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</si>
  <si>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</si>
  <si>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</si>
  <si>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</si>
  <si>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</si>
  <si>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</si>
  <si>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</si>
  <si>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</si>
  <si>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</si>
  <si>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</si>
  <si>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</si>
  <si>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</si>
  <si>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</si>
  <si>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</si>
  <si>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</si>
  <si>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</si>
  <si>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</si>
  <si>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Załącznik Nr 2 do Uchwały Nr XLII/224/2009</t>
  </si>
  <si>
    <t>Rady Miejskiej w Kietrzu z dnia 28 grudnia 2009 roku</t>
  </si>
  <si>
    <t>75109</t>
  </si>
  <si>
    <t>90019</t>
  </si>
  <si>
    <t>Wpływy i wydatki związane z gromadzeniem środków z opłat i kar za korzytsanie ze środowiska</t>
  </si>
  <si>
    <t>Wybory do rad gmin, rad powiatów i sejmików wojeództw, wybory wójtów, burmistrzów i prezydentów miast oraz referenda gminne, powiatowe i wojewódzkie</t>
  </si>
  <si>
    <t>92601</t>
  </si>
  <si>
    <t>Obiekty sportowe</t>
  </si>
  <si>
    <t>Pozostałe działania w zakresie polityki społecznej</t>
  </si>
  <si>
    <t>85395</t>
  </si>
  <si>
    <t>853</t>
  </si>
  <si>
    <t>Drogi publiczne gminne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</si>
  <si>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</si>
  <si>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</si>
  <si>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opłacone za osoby pobierające niektóre świadczenia z pomocy społecznej oraz niektóre świadczenia rodzinne oraz osoby uczestniczące w zajęciach w centrum integracji społecznej</t>
  </si>
  <si>
    <t>Oświetlenie ulic, placów i dróg</t>
  </si>
  <si>
    <t>85415</t>
  </si>
  <si>
    <t>Pomoc materialna dla uczniów</t>
  </si>
  <si>
    <t>75107</t>
  </si>
  <si>
    <t>Wybory Prezydenta Rzeczypospolitej Polskiej</t>
  </si>
  <si>
    <t>Rady Miejskiej w Kietrzu z dnia 24 czerwca 2010r.</t>
  </si>
  <si>
    <t>Załącznik Nr 2 do Uchwały Nr XLIX/281/2010</t>
  </si>
  <si>
    <t>90078</t>
  </si>
  <si>
    <t>Usuwanie skutków klęsk żywiołowych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</si>
</sst>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  <numFmt numFmtId="178" formatCode="[$-415]d\ mmmm\ yyyy"/>
  </numFmts>
  <fonts count="3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5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20" borderId="12" xfId="0" applyFont="1" applyFill="1" applyBorder="1" applyAlignment="1">
      <alignment/>
    </xf>
    <xf numFmtId="49" fontId="11" fillId="24" borderId="13" xfId="0" applyNumberFormat="1" applyFont="1" applyFill="1" applyBorder="1" applyAlignment="1">
      <alignment horizontal="center"/>
    </xf>
    <xf numFmtId="49" fontId="11" fillId="24" borderId="14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wrapText="1"/>
    </xf>
    <xf numFmtId="49" fontId="10" fillId="24" borderId="17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 vertical="top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8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wrapText="1"/>
    </xf>
    <xf numFmtId="49" fontId="11" fillId="24" borderId="18" xfId="0" applyNumberFormat="1" applyFont="1" applyFill="1" applyBorder="1" applyAlignment="1">
      <alignment horizontal="center"/>
    </xf>
    <xf numFmtId="49" fontId="11" fillId="24" borderId="19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wrapText="1"/>
    </xf>
    <xf numFmtId="49" fontId="10" fillId="24" borderId="19" xfId="0" applyNumberFormat="1" applyFont="1" applyFill="1" applyBorder="1" applyAlignment="1">
      <alignment horizontal="center" vertical="top"/>
    </xf>
    <xf numFmtId="49" fontId="10" fillId="24" borderId="19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/>
    </xf>
    <xf numFmtId="44" fontId="5" fillId="25" borderId="23" xfId="58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44" fontId="5" fillId="25" borderId="21" xfId="58" applyFont="1" applyFill="1" applyBorder="1" applyAlignment="1">
      <alignment horizontal="center" vertical="center" wrapText="1"/>
    </xf>
    <xf numFmtId="177" fontId="12" fillId="20" borderId="24" xfId="0" applyNumberFormat="1" applyFont="1" applyFill="1" applyBorder="1" applyAlignment="1">
      <alignment horizontal="right" vertical="center"/>
    </xf>
    <xf numFmtId="177" fontId="3" fillId="2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12" fillId="20" borderId="25" xfId="0" applyNumberFormat="1" applyFont="1" applyFill="1" applyBorder="1" applyAlignment="1">
      <alignment horizontal="right" vertical="center"/>
    </xf>
    <xf numFmtId="177" fontId="12" fillId="20" borderId="10" xfId="0" applyNumberFormat="1" applyFont="1" applyFill="1" applyBorder="1" applyAlignment="1">
      <alignment horizontal="right" vertical="center"/>
    </xf>
    <xf numFmtId="177" fontId="12" fillId="20" borderId="11" xfId="0" applyNumberFormat="1" applyFont="1" applyFill="1" applyBorder="1" applyAlignment="1">
      <alignment horizontal="right" vertical="center"/>
    </xf>
    <xf numFmtId="0" fontId="13" fillId="20" borderId="26" xfId="0" applyFont="1" applyFill="1" applyBorder="1" applyAlignment="1">
      <alignment/>
    </xf>
    <xf numFmtId="0" fontId="13" fillId="20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 vertical="center" wrapText="1"/>
    </xf>
    <xf numFmtId="177" fontId="12" fillId="20" borderId="28" xfId="0" applyNumberFormat="1" applyFont="1" applyFill="1" applyBorder="1" applyAlignment="1">
      <alignment horizontal="right" vertical="center"/>
    </xf>
    <xf numFmtId="177" fontId="12" fillId="20" borderId="29" xfId="0" applyNumberFormat="1" applyFont="1" applyFill="1" applyBorder="1" applyAlignment="1">
      <alignment horizontal="right" vertical="center"/>
    </xf>
    <xf numFmtId="177" fontId="3" fillId="20" borderId="30" xfId="0" applyNumberFormat="1" applyFont="1" applyFill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13" fillId="20" borderId="32" xfId="0" applyNumberFormat="1" applyFont="1" applyFill="1" applyBorder="1" applyAlignment="1">
      <alignment horizontal="right" vertical="center"/>
    </xf>
    <xf numFmtId="49" fontId="11" fillId="26" borderId="17" xfId="0" applyNumberFormat="1" applyFont="1" applyFill="1" applyBorder="1" applyAlignment="1">
      <alignment horizontal="center" vertical="top" wrapText="1"/>
    </xf>
    <xf numFmtId="49" fontId="11" fillId="26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top" wrapText="1"/>
    </xf>
    <xf numFmtId="49" fontId="11" fillId="26" borderId="17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wrapText="1"/>
    </xf>
    <xf numFmtId="49" fontId="11" fillId="26" borderId="10" xfId="0" applyNumberFormat="1" applyFont="1" applyFill="1" applyBorder="1" applyAlignment="1">
      <alignment horizontal="center" vertical="center"/>
    </xf>
    <xf numFmtId="49" fontId="11" fillId="24" borderId="19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177" fontId="31" fillId="27" borderId="25" xfId="0" applyNumberFormat="1" applyFont="1" applyFill="1" applyBorder="1" applyAlignment="1">
      <alignment horizontal="right" vertical="center"/>
    </xf>
    <xf numFmtId="177" fontId="3" fillId="20" borderId="10" xfId="0" applyNumberFormat="1" applyFont="1" applyFill="1" applyBorder="1" applyAlignment="1">
      <alignment horizontal="right" vertical="center"/>
    </xf>
    <xf numFmtId="177" fontId="12" fillId="27" borderId="10" xfId="0" applyNumberFormat="1" applyFont="1" applyFill="1" applyBorder="1" applyAlignment="1">
      <alignment horizontal="right" vertical="center"/>
    </xf>
    <xf numFmtId="177" fontId="12" fillId="27" borderId="29" xfId="0" applyNumberFormat="1" applyFont="1" applyFill="1" applyBorder="1" applyAlignment="1">
      <alignment horizontal="right" vertical="center"/>
    </xf>
    <xf numFmtId="0" fontId="0" fillId="27" borderId="0" xfId="0" applyFill="1" applyAlignment="1">
      <alignment/>
    </xf>
    <xf numFmtId="177" fontId="3" fillId="20" borderId="11" xfId="0" applyNumberFormat="1" applyFont="1" applyFill="1" applyBorder="1" applyAlignment="1">
      <alignment horizontal="right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/>
    </xf>
    <xf numFmtId="44" fontId="7" fillId="25" borderId="10" xfId="58" applyFont="1" applyFill="1" applyBorder="1" applyAlignment="1">
      <alignment horizontal="center" vertical="center"/>
    </xf>
    <xf numFmtId="44" fontId="7" fillId="25" borderId="20" xfId="58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44" fontId="2" fillId="0" borderId="0" xfId="58" applyFont="1" applyAlignment="1">
      <alignment horizontal="center" vertical="center"/>
    </xf>
    <xf numFmtId="0" fontId="5" fillId="25" borderId="1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 wrapText="1"/>
    </xf>
    <xf numFmtId="44" fontId="7" fillId="25" borderId="10" xfId="58" applyFont="1" applyFill="1" applyBorder="1" applyAlignment="1">
      <alignment horizontal="center" vertical="center" wrapText="1"/>
    </xf>
    <xf numFmtId="44" fontId="7" fillId="25" borderId="20" xfId="58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B127">
      <selection activeCell="H115" sqref="H11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163</v>
      </c>
      <c r="J1" s="1"/>
    </row>
    <row r="2" spans="4:10" ht="12.75">
      <c r="D2" s="1" t="s">
        <v>142</v>
      </c>
      <c r="E2" s="1"/>
      <c r="I2" s="1" t="s">
        <v>162</v>
      </c>
      <c r="J2" s="1"/>
    </row>
    <row r="3" spans="4:5" ht="12.75">
      <c r="D3" s="1" t="s">
        <v>143</v>
      </c>
      <c r="E3" s="1"/>
    </row>
    <row r="4" spans="1:14" s="4" customFormat="1" ht="36.7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"/>
    </row>
    <row r="5" ht="12.75">
      <c r="A5" t="s">
        <v>135</v>
      </c>
    </row>
    <row r="6" spans="1:13" ht="13.5">
      <c r="A6" s="82" t="s">
        <v>1</v>
      </c>
      <c r="B6" s="70" t="s">
        <v>4</v>
      </c>
      <c r="C6" s="67" t="s">
        <v>2</v>
      </c>
      <c r="D6" s="85" t="s">
        <v>138</v>
      </c>
      <c r="E6" s="73" t="s">
        <v>5</v>
      </c>
      <c r="F6" s="73"/>
      <c r="G6" s="73"/>
      <c r="H6" s="73"/>
      <c r="I6" s="73"/>
      <c r="J6" s="73"/>
      <c r="K6" s="73"/>
      <c r="L6" s="73"/>
      <c r="M6" s="74"/>
    </row>
    <row r="7" spans="1:13" ht="14.25">
      <c r="A7" s="83"/>
      <c r="B7" s="71"/>
      <c r="C7" s="68"/>
      <c r="D7" s="86"/>
      <c r="E7" s="78" t="s">
        <v>139</v>
      </c>
      <c r="F7" s="88" t="s">
        <v>5</v>
      </c>
      <c r="G7" s="88"/>
      <c r="H7" s="78" t="s">
        <v>7</v>
      </c>
      <c r="I7" s="78" t="s">
        <v>8</v>
      </c>
      <c r="J7" s="76" t="s">
        <v>9</v>
      </c>
      <c r="K7" s="30" t="s">
        <v>3</v>
      </c>
      <c r="L7" s="78" t="s">
        <v>10</v>
      </c>
      <c r="M7" s="80" t="s">
        <v>11</v>
      </c>
    </row>
    <row r="8" spans="1:13" s="2" customFormat="1" ht="45" customHeight="1">
      <c r="A8" s="84"/>
      <c r="B8" s="72"/>
      <c r="C8" s="69"/>
      <c r="D8" s="87"/>
      <c r="E8" s="79"/>
      <c r="F8" s="31" t="s">
        <v>134</v>
      </c>
      <c r="G8" s="31" t="s">
        <v>6</v>
      </c>
      <c r="H8" s="79"/>
      <c r="I8" s="79"/>
      <c r="J8" s="77"/>
      <c r="K8" s="31" t="s">
        <v>134</v>
      </c>
      <c r="L8" s="79"/>
      <c r="M8" s="81"/>
    </row>
    <row r="9" spans="1:13" s="2" customFormat="1" ht="9" customHeight="1">
      <c r="A9" s="33">
        <v>1</v>
      </c>
      <c r="B9" s="34">
        <v>2</v>
      </c>
      <c r="C9" s="35">
        <v>3</v>
      </c>
      <c r="D9" s="36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46">
        <v>13</v>
      </c>
    </row>
    <row r="10" spans="1:13" ht="13.5">
      <c r="A10" s="8" t="s">
        <v>39</v>
      </c>
      <c r="B10" s="9" t="s">
        <v>39</v>
      </c>
      <c r="C10" s="10" t="s">
        <v>12</v>
      </c>
      <c r="D10" s="37">
        <v>765111</v>
      </c>
      <c r="E10" s="37">
        <v>762111</v>
      </c>
      <c r="F10" s="37">
        <f aca="true" t="shared" si="0" ref="F10:M10">SUM(F12:F16)</f>
        <v>8027</v>
      </c>
      <c r="G10" s="37">
        <v>754084</v>
      </c>
      <c r="H10" s="37">
        <f t="shared" si="0"/>
        <v>0</v>
      </c>
      <c r="I10" s="37">
        <f t="shared" si="0"/>
        <v>3000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47">
        <f t="shared" si="0"/>
        <v>0</v>
      </c>
    </row>
    <row r="11" spans="1:13" ht="13.5">
      <c r="A11" s="11"/>
      <c r="B11" s="12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13.5">
      <c r="A12" s="14"/>
      <c r="B12" s="15" t="s">
        <v>40</v>
      </c>
      <c r="C12" s="16" t="s">
        <v>13</v>
      </c>
      <c r="D12" s="38">
        <f>SUM(E12+H12+I12+J12+L12+M12)</f>
        <v>60000</v>
      </c>
      <c r="E12" s="39">
        <v>60000</v>
      </c>
      <c r="F12" s="39"/>
      <c r="G12" s="39">
        <v>60000</v>
      </c>
      <c r="H12" s="39"/>
      <c r="I12" s="39"/>
      <c r="J12" s="39"/>
      <c r="K12" s="39"/>
      <c r="L12" s="39"/>
      <c r="M12" s="40"/>
    </row>
    <row r="13" spans="1:13" ht="13.5">
      <c r="A13" s="14"/>
      <c r="B13" s="15" t="s">
        <v>41</v>
      </c>
      <c r="C13" s="16" t="s">
        <v>14</v>
      </c>
      <c r="D13" s="38">
        <f>SUM(E13+H13+I13+J13+L13+M13)</f>
        <v>15000</v>
      </c>
      <c r="E13" s="39">
        <v>15000</v>
      </c>
      <c r="F13" s="39"/>
      <c r="G13" s="39">
        <v>15000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42</v>
      </c>
      <c r="C14" s="16" t="s">
        <v>15</v>
      </c>
      <c r="D14" s="38">
        <f>SUM(E14+H14+I14+J14+L14+M14)</f>
        <v>32279</v>
      </c>
      <c r="E14" s="39">
        <v>32279</v>
      </c>
      <c r="F14" s="39"/>
      <c r="G14" s="39">
        <v>32279</v>
      </c>
      <c r="H14" s="39"/>
      <c r="I14" s="39"/>
      <c r="J14" s="39"/>
      <c r="K14" s="39"/>
      <c r="L14" s="39"/>
      <c r="M14" s="40"/>
    </row>
    <row r="15" spans="1:13" ht="13.5">
      <c r="A15" s="14"/>
      <c r="B15" s="15" t="s">
        <v>43</v>
      </c>
      <c r="C15" s="16" t="s">
        <v>16</v>
      </c>
      <c r="D15" s="38">
        <f>SUM(E15+H15+I15+J15+L15+M15)</f>
        <v>20000</v>
      </c>
      <c r="E15" s="39">
        <v>20000</v>
      </c>
      <c r="F15" s="39"/>
      <c r="G15" s="39">
        <v>20000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44</v>
      </c>
      <c r="C16" s="16" t="s">
        <v>17</v>
      </c>
      <c r="D16" s="38">
        <v>637832</v>
      </c>
      <c r="E16" s="39">
        <v>634832</v>
      </c>
      <c r="F16" s="39">
        <v>8027</v>
      </c>
      <c r="G16" s="39">
        <v>626805</v>
      </c>
      <c r="H16" s="39"/>
      <c r="I16" s="39">
        <v>3000</v>
      </c>
      <c r="J16" s="39"/>
      <c r="K16" s="39"/>
      <c r="L16" s="39"/>
      <c r="M16" s="40"/>
    </row>
    <row r="17" spans="1:13" ht="13.5">
      <c r="A17" s="14"/>
      <c r="B17" s="15"/>
      <c r="C17" s="16"/>
      <c r="D17" s="38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13.5">
      <c r="A18" s="17" t="s">
        <v>45</v>
      </c>
      <c r="B18" s="18" t="s">
        <v>45</v>
      </c>
      <c r="C18" s="19" t="s">
        <v>18</v>
      </c>
      <c r="D18" s="41">
        <v>411294</v>
      </c>
      <c r="E18" s="41">
        <v>411294</v>
      </c>
      <c r="F18" s="41">
        <f aca="true" t="shared" si="1" ref="F18:M18">SUM(F20:F21)</f>
        <v>0</v>
      </c>
      <c r="G18" s="41">
        <v>411294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8">
        <f t="shared" si="1"/>
        <v>0</v>
      </c>
    </row>
    <row r="19" spans="1:13" ht="13.5">
      <c r="A19" s="14"/>
      <c r="B19" s="15"/>
      <c r="C19" s="16"/>
      <c r="D19" s="38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13.5">
      <c r="A20" s="14"/>
      <c r="B20" s="15" t="s">
        <v>46</v>
      </c>
      <c r="C20" s="16" t="s">
        <v>153</v>
      </c>
      <c r="D20" s="38">
        <v>343294</v>
      </c>
      <c r="E20" s="39">
        <v>343294</v>
      </c>
      <c r="F20" s="39"/>
      <c r="G20" s="39">
        <v>343294</v>
      </c>
      <c r="H20" s="39"/>
      <c r="I20" s="39"/>
      <c r="J20" s="39"/>
      <c r="K20" s="39"/>
      <c r="L20" s="39"/>
      <c r="M20" s="40"/>
    </row>
    <row r="21" spans="1:13" ht="13.5">
      <c r="A21" s="14"/>
      <c r="B21" s="15" t="s">
        <v>47</v>
      </c>
      <c r="C21" s="16" t="s">
        <v>17</v>
      </c>
      <c r="D21" s="38">
        <f>SUM(E21+H21+I21+J21+L21+M21)</f>
        <v>68000</v>
      </c>
      <c r="E21" s="39">
        <v>68000</v>
      </c>
      <c r="F21" s="39"/>
      <c r="G21" s="39">
        <v>68000</v>
      </c>
      <c r="H21" s="39"/>
      <c r="I21" s="39"/>
      <c r="J21" s="39"/>
      <c r="K21" s="39"/>
      <c r="L21" s="39"/>
      <c r="M21" s="40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7" t="s">
        <v>48</v>
      </c>
      <c r="B23" s="18" t="s">
        <v>48</v>
      </c>
      <c r="C23" s="19" t="s">
        <v>19</v>
      </c>
      <c r="D23" s="41">
        <v>1499662</v>
      </c>
      <c r="E23" s="41">
        <v>1499662</v>
      </c>
      <c r="F23" s="41">
        <f aca="true" t="shared" si="2" ref="F23:M23">SUM(F25:F27)</f>
        <v>0</v>
      </c>
      <c r="G23" s="41">
        <v>1499662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48">
        <f t="shared" si="2"/>
        <v>0</v>
      </c>
    </row>
    <row r="24" spans="1:13" ht="13.5">
      <c r="A24" s="17"/>
      <c r="B24" s="18"/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3.5">
      <c r="A25" s="14"/>
      <c r="B25" s="15" t="s">
        <v>49</v>
      </c>
      <c r="C25" s="16" t="s">
        <v>20</v>
      </c>
      <c r="D25" s="38">
        <f>SUM(E25+H25+I25+J25+L25+M25)</f>
        <v>1300000</v>
      </c>
      <c r="E25" s="39">
        <v>1300000</v>
      </c>
      <c r="F25" s="39"/>
      <c r="G25" s="39">
        <v>1300000</v>
      </c>
      <c r="H25" s="39"/>
      <c r="I25" s="39"/>
      <c r="J25" s="39"/>
      <c r="K25" s="39"/>
      <c r="L25" s="39"/>
      <c r="M25" s="40"/>
    </row>
    <row r="26" spans="1:13" ht="27">
      <c r="A26" s="14"/>
      <c r="B26" s="15" t="s">
        <v>50</v>
      </c>
      <c r="C26" s="16" t="s">
        <v>21</v>
      </c>
      <c r="D26" s="38">
        <f>SUM(E26+H26+I26+J26+L26+M26)</f>
        <v>125000</v>
      </c>
      <c r="E26" s="39">
        <v>125000</v>
      </c>
      <c r="F26" s="39"/>
      <c r="G26" s="39">
        <v>125000</v>
      </c>
      <c r="H26" s="39"/>
      <c r="I26" s="39"/>
      <c r="J26" s="39"/>
      <c r="K26" s="39"/>
      <c r="L26" s="39"/>
      <c r="M26" s="40"/>
    </row>
    <row r="27" spans="1:13" ht="13.5">
      <c r="A27" s="14"/>
      <c r="B27" s="15" t="s">
        <v>51</v>
      </c>
      <c r="C27" s="16" t="s">
        <v>17</v>
      </c>
      <c r="D27" s="38">
        <v>74662</v>
      </c>
      <c r="E27" s="39">
        <v>74662</v>
      </c>
      <c r="F27" s="39"/>
      <c r="G27" s="39">
        <v>74666</v>
      </c>
      <c r="H27" s="39"/>
      <c r="I27" s="39"/>
      <c r="J27" s="39"/>
      <c r="K27" s="39"/>
      <c r="L27" s="39"/>
      <c r="M27" s="40"/>
    </row>
    <row r="28" spans="1:13" ht="13.5">
      <c r="A28" s="14"/>
      <c r="B28" s="15"/>
      <c r="C28" s="16"/>
      <c r="D28" s="38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3.5">
      <c r="A29" s="17" t="s">
        <v>52</v>
      </c>
      <c r="B29" s="18" t="s">
        <v>52</v>
      </c>
      <c r="C29" s="19" t="s">
        <v>22</v>
      </c>
      <c r="D29" s="41">
        <f>SUM(E29+H29+I29+J29+L29+M29)</f>
        <v>139000</v>
      </c>
      <c r="E29" s="42">
        <v>139000</v>
      </c>
      <c r="F29" s="42">
        <v>15000</v>
      </c>
      <c r="G29" s="42">
        <v>124000</v>
      </c>
      <c r="H29" s="42"/>
      <c r="I29" s="42"/>
      <c r="J29" s="42"/>
      <c r="K29" s="42"/>
      <c r="L29" s="42"/>
      <c r="M29" s="43"/>
    </row>
    <row r="30" spans="1:13" ht="13.5">
      <c r="A30" s="14"/>
      <c r="B30" s="15"/>
      <c r="C30" s="16"/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ht="13.5">
      <c r="A31" s="14"/>
      <c r="B31" s="15" t="s">
        <v>53</v>
      </c>
      <c r="C31" s="16" t="s">
        <v>23</v>
      </c>
      <c r="D31" s="38">
        <f>SUM(E31+H31+I31+J31+L31+M31)</f>
        <v>139000</v>
      </c>
      <c r="E31" s="39">
        <v>139000</v>
      </c>
      <c r="F31" s="39">
        <v>15000</v>
      </c>
      <c r="G31" s="39">
        <v>124000</v>
      </c>
      <c r="H31" s="39"/>
      <c r="I31" s="39"/>
      <c r="J31" s="39"/>
      <c r="K31" s="39"/>
      <c r="L31" s="39"/>
      <c r="M31" s="40"/>
    </row>
    <row r="32" spans="1:13" ht="13.5">
      <c r="A32" s="14"/>
      <c r="B32" s="15"/>
      <c r="C32" s="16"/>
      <c r="D32" s="38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13.5">
      <c r="A33" s="17" t="s">
        <v>54</v>
      </c>
      <c r="B33" s="18" t="s">
        <v>54</v>
      </c>
      <c r="C33" s="19" t="s">
        <v>24</v>
      </c>
      <c r="D33" s="41">
        <v>3662596</v>
      </c>
      <c r="E33" s="41">
        <v>3390882</v>
      </c>
      <c r="F33" s="41">
        <v>2820561</v>
      </c>
      <c r="G33" s="41">
        <f aca="true" t="shared" si="3" ref="G33:M33">SUM(G35:G39)</f>
        <v>570321</v>
      </c>
      <c r="H33" s="41">
        <f t="shared" si="3"/>
        <v>0</v>
      </c>
      <c r="I33" s="41">
        <f t="shared" si="3"/>
        <v>229480</v>
      </c>
      <c r="J33" s="41">
        <f t="shared" si="3"/>
        <v>42234</v>
      </c>
      <c r="K33" s="41">
        <f t="shared" si="3"/>
        <v>3715</v>
      </c>
      <c r="L33" s="41">
        <f t="shared" si="3"/>
        <v>0</v>
      </c>
      <c r="M33" s="48">
        <f t="shared" si="3"/>
        <v>0</v>
      </c>
    </row>
    <row r="34" spans="1:13" ht="13.5">
      <c r="A34" s="14"/>
      <c r="B34" s="15"/>
      <c r="C34" s="16"/>
      <c r="D34" s="38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13.5">
      <c r="A35" s="14"/>
      <c r="B35" s="15" t="s">
        <v>55</v>
      </c>
      <c r="C35" s="16" t="s">
        <v>25</v>
      </c>
      <c r="D35" s="38">
        <f>SUM(E35+H35+I35+J35+L35+M35)</f>
        <v>96480</v>
      </c>
      <c r="E35" s="39">
        <v>96480</v>
      </c>
      <c r="F35" s="39">
        <v>96480</v>
      </c>
      <c r="G35" s="39"/>
      <c r="H35" s="39"/>
      <c r="I35" s="39"/>
      <c r="J35" s="39"/>
      <c r="K35" s="39"/>
      <c r="L35" s="39"/>
      <c r="M35" s="40"/>
    </row>
    <row r="36" spans="1:23" ht="13.5">
      <c r="A36" s="14"/>
      <c r="B36" s="15" t="s">
        <v>56</v>
      </c>
      <c r="C36" s="16" t="s">
        <v>26</v>
      </c>
      <c r="D36" s="38">
        <f>SUM(E36+H36+I36+J36+L36+M36)</f>
        <v>91280</v>
      </c>
      <c r="E36" s="39">
        <v>7400</v>
      </c>
      <c r="F36" s="39"/>
      <c r="G36" s="39">
        <v>7400</v>
      </c>
      <c r="H36" s="39"/>
      <c r="I36" s="39">
        <v>83880</v>
      </c>
      <c r="J36" s="39"/>
      <c r="K36" s="39"/>
      <c r="L36" s="39"/>
      <c r="M36" s="40"/>
      <c r="O36" s="5"/>
      <c r="P36" s="5"/>
      <c r="Q36" s="5"/>
      <c r="R36" s="5"/>
      <c r="S36" s="5"/>
      <c r="T36" s="5"/>
      <c r="U36" s="5"/>
      <c r="V36" s="5"/>
      <c r="W36" s="6"/>
    </row>
    <row r="37" spans="1:13" ht="13.5">
      <c r="A37" s="14"/>
      <c r="B37" s="15" t="s">
        <v>57</v>
      </c>
      <c r="C37" s="16" t="s">
        <v>27</v>
      </c>
      <c r="D37" s="38">
        <v>3292723</v>
      </c>
      <c r="E37" s="39">
        <v>3147123</v>
      </c>
      <c r="F37" s="39">
        <v>2685423</v>
      </c>
      <c r="G37" s="39">
        <v>461700</v>
      </c>
      <c r="H37" s="39"/>
      <c r="I37" s="39">
        <v>145600</v>
      </c>
      <c r="J37" s="39"/>
      <c r="K37" s="39"/>
      <c r="L37" s="39"/>
      <c r="M37" s="40"/>
    </row>
    <row r="38" spans="1:13" ht="27">
      <c r="A38" s="14"/>
      <c r="B38" s="15" t="s">
        <v>58</v>
      </c>
      <c r="C38" s="16" t="s">
        <v>28</v>
      </c>
      <c r="D38" s="38">
        <f>SUM(E38+H38+I38+J38+L38+M38)</f>
        <v>170480</v>
      </c>
      <c r="E38" s="39">
        <f>SUM(F38+G38)</f>
        <v>128246</v>
      </c>
      <c r="F38" s="39">
        <v>38658</v>
      </c>
      <c r="G38" s="39">
        <v>89588</v>
      </c>
      <c r="H38" s="39"/>
      <c r="I38" s="39"/>
      <c r="J38" s="39">
        <v>42234</v>
      </c>
      <c r="K38" s="39">
        <v>3715</v>
      </c>
      <c r="L38" s="39"/>
      <c r="M38" s="40"/>
    </row>
    <row r="39" spans="1:13" ht="13.5">
      <c r="A39" s="14"/>
      <c r="B39" s="15" t="s">
        <v>59</v>
      </c>
      <c r="C39" s="16" t="s">
        <v>17</v>
      </c>
      <c r="D39" s="38">
        <f>SUM(E39+H39+I39+J39+L39+M39)</f>
        <v>11633</v>
      </c>
      <c r="E39" s="39">
        <v>11633</v>
      </c>
      <c r="F39" s="39"/>
      <c r="G39" s="39">
        <v>11633</v>
      </c>
      <c r="H39" s="39"/>
      <c r="I39" s="39"/>
      <c r="J39" s="39"/>
      <c r="K39" s="39"/>
      <c r="L39" s="39"/>
      <c r="M39" s="40"/>
    </row>
    <row r="40" spans="1:13" ht="13.5">
      <c r="A40" s="14"/>
      <c r="B40" s="15"/>
      <c r="C40" s="16"/>
      <c r="D40" s="38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40.5">
      <c r="A41" s="20" t="s">
        <v>60</v>
      </c>
      <c r="B41" s="18" t="s">
        <v>60</v>
      </c>
      <c r="C41" s="19" t="s">
        <v>61</v>
      </c>
      <c r="D41" s="41">
        <v>38035</v>
      </c>
      <c r="E41" s="42">
        <v>19325</v>
      </c>
      <c r="F41" s="42">
        <v>4662</v>
      </c>
      <c r="G41" s="42">
        <v>14663</v>
      </c>
      <c r="H41" s="42">
        <f>SUM(H43:H45)</f>
        <v>0</v>
      </c>
      <c r="I41" s="42">
        <v>18710</v>
      </c>
      <c r="J41" s="42">
        <f>SUM(J43:J45)</f>
        <v>0</v>
      </c>
      <c r="K41" s="42">
        <f>SUM(K43:K45)</f>
        <v>0</v>
      </c>
      <c r="L41" s="42">
        <f>SUM(L43:L45)</f>
        <v>0</v>
      </c>
      <c r="M41" s="42">
        <f>SUM(M43:M45)</f>
        <v>0</v>
      </c>
    </row>
    <row r="42" spans="1:13" ht="13.5">
      <c r="A42" s="14"/>
      <c r="B42" s="15"/>
      <c r="C42" s="16"/>
      <c r="D42" s="38"/>
      <c r="E42" s="39"/>
      <c r="F42" s="39"/>
      <c r="G42" s="39"/>
      <c r="H42" s="39"/>
      <c r="I42" s="39"/>
      <c r="J42" s="39"/>
      <c r="K42" s="39"/>
      <c r="L42" s="39"/>
      <c r="M42" s="40"/>
    </row>
    <row r="43" spans="1:13" ht="27">
      <c r="A43" s="14"/>
      <c r="B43" s="21" t="s">
        <v>62</v>
      </c>
      <c r="C43" s="16" t="s">
        <v>154</v>
      </c>
      <c r="D43" s="38">
        <f>SUM(E43+H43+I43+J43+L43+M43)</f>
        <v>1940</v>
      </c>
      <c r="E43" s="39">
        <f>SUM(F43+G43)</f>
        <v>1940</v>
      </c>
      <c r="F43" s="39">
        <v>1940</v>
      </c>
      <c r="G43" s="39"/>
      <c r="H43" s="39"/>
      <c r="I43" s="39"/>
      <c r="J43" s="39"/>
      <c r="K43" s="39"/>
      <c r="L43" s="39"/>
      <c r="M43" s="40"/>
    </row>
    <row r="44" spans="1:13" ht="27">
      <c r="A44" s="14"/>
      <c r="B44" s="21" t="s">
        <v>160</v>
      </c>
      <c r="C44" s="16" t="s">
        <v>161</v>
      </c>
      <c r="D44" s="38">
        <v>29380</v>
      </c>
      <c r="E44" s="39">
        <v>14720</v>
      </c>
      <c r="F44" s="39">
        <v>2490</v>
      </c>
      <c r="G44" s="39">
        <v>12230</v>
      </c>
      <c r="H44" s="39"/>
      <c r="I44" s="39">
        <v>14660</v>
      </c>
      <c r="J44" s="39"/>
      <c r="K44" s="39"/>
      <c r="L44" s="39"/>
      <c r="M44" s="40"/>
    </row>
    <row r="45" spans="1:13" ht="67.5">
      <c r="A45" s="14"/>
      <c r="B45" s="21" t="s">
        <v>144</v>
      </c>
      <c r="C45" s="16" t="s">
        <v>147</v>
      </c>
      <c r="D45" s="38">
        <f>SUM(E45+I45)</f>
        <v>6715</v>
      </c>
      <c r="E45" s="39">
        <f>SUM(F45+G45)</f>
        <v>2665</v>
      </c>
      <c r="F45" s="39">
        <v>232</v>
      </c>
      <c r="G45" s="39">
        <v>2433</v>
      </c>
      <c r="H45" s="39"/>
      <c r="I45" s="39">
        <v>4050</v>
      </c>
      <c r="J45" s="39"/>
      <c r="K45" s="39"/>
      <c r="L45" s="39"/>
      <c r="M45" s="40"/>
    </row>
    <row r="46" spans="1:13" ht="13.5">
      <c r="A46" s="14"/>
      <c r="B46" s="15"/>
      <c r="C46" s="16"/>
      <c r="D46" s="38">
        <f>SUM(E46+H46+I46+J46+L46+M46)</f>
        <v>0</v>
      </c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13.5">
      <c r="A47" s="17" t="s">
        <v>63</v>
      </c>
      <c r="B47" s="18" t="s">
        <v>63</v>
      </c>
      <c r="C47" s="19" t="s">
        <v>29</v>
      </c>
      <c r="D47" s="41">
        <f>SUM(E47+H47+I47+J47+L47+M47)</f>
        <v>500</v>
      </c>
      <c r="E47" s="42">
        <v>500</v>
      </c>
      <c r="F47" s="42"/>
      <c r="G47" s="42">
        <v>500</v>
      </c>
      <c r="H47" s="42"/>
      <c r="I47" s="42"/>
      <c r="J47" s="42"/>
      <c r="K47" s="42"/>
      <c r="L47" s="42"/>
      <c r="M47" s="43"/>
    </row>
    <row r="48" spans="1:13" ht="13.5">
      <c r="A48" s="17"/>
      <c r="B48" s="18"/>
      <c r="C48" s="19"/>
      <c r="D48" s="38">
        <f>SUM(E48+H48+I48+J48+L48+M48)</f>
        <v>0</v>
      </c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3.5">
      <c r="A49" s="14"/>
      <c r="B49" s="15" t="s">
        <v>64</v>
      </c>
      <c r="C49" s="16" t="s">
        <v>136</v>
      </c>
      <c r="D49" s="38">
        <f>SUM(E49+H49+I49+J49+L49+M49)</f>
        <v>500</v>
      </c>
      <c r="E49" s="39">
        <f>SUM(F49+G49)</f>
        <v>500</v>
      </c>
      <c r="F49" s="39"/>
      <c r="G49" s="39">
        <v>500</v>
      </c>
      <c r="H49" s="39"/>
      <c r="I49" s="39"/>
      <c r="J49" s="39"/>
      <c r="K49" s="39"/>
      <c r="L49" s="39"/>
      <c r="M49" s="40"/>
    </row>
    <row r="50" spans="1:13" ht="13.5">
      <c r="A50" s="14"/>
      <c r="B50" s="15"/>
      <c r="C50" s="16"/>
      <c r="D50" s="38">
        <f>SUM(E50+H50+I50+J50+L50+M50)</f>
        <v>0</v>
      </c>
      <c r="E50" s="39"/>
      <c r="F50" s="39"/>
      <c r="G50" s="39"/>
      <c r="H50" s="39"/>
      <c r="I50" s="39"/>
      <c r="J50" s="39"/>
      <c r="K50" s="39"/>
      <c r="L50" s="39"/>
      <c r="M50" s="40"/>
    </row>
    <row r="51" spans="1:13" ht="27">
      <c r="A51" s="17" t="s">
        <v>65</v>
      </c>
      <c r="B51" s="60" t="s">
        <v>65</v>
      </c>
      <c r="C51" s="19" t="s">
        <v>30</v>
      </c>
      <c r="D51" s="41">
        <f>SUM(D53:D55)</f>
        <v>294011</v>
      </c>
      <c r="E51" s="41">
        <f>E53+E54</f>
        <v>265511</v>
      </c>
      <c r="F51" s="41">
        <f>F53+F54</f>
        <v>133011</v>
      </c>
      <c r="G51" s="41">
        <f>G53+G54</f>
        <v>132500</v>
      </c>
      <c r="H51" s="41"/>
      <c r="I51" s="41">
        <f>I53+I54</f>
        <v>28500</v>
      </c>
      <c r="J51" s="41">
        <f>SUM(J53:J55)</f>
        <v>0</v>
      </c>
      <c r="K51" s="41">
        <f>SUM(K53:K55)</f>
        <v>0</v>
      </c>
      <c r="L51" s="41">
        <f>SUM(L53:L55)</f>
        <v>0</v>
      </c>
      <c r="M51" s="48">
        <f>SUM(M53:M55)</f>
        <v>0</v>
      </c>
    </row>
    <row r="52" spans="1:13" ht="13.5">
      <c r="A52" s="14"/>
      <c r="B52" s="15"/>
      <c r="C52" s="16"/>
      <c r="D52" s="38"/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4"/>
      <c r="B53" s="15" t="s">
        <v>66</v>
      </c>
      <c r="C53" s="16" t="s">
        <v>31</v>
      </c>
      <c r="D53" s="38">
        <f>SUM(E53+H53+I53+J53+L53+M53)</f>
        <v>181000</v>
      </c>
      <c r="E53" s="39">
        <f>SUM(F53+G53)</f>
        <v>159500</v>
      </c>
      <c r="F53" s="39">
        <v>29000</v>
      </c>
      <c r="G53" s="39">
        <v>130500</v>
      </c>
      <c r="H53" s="39"/>
      <c r="I53" s="39">
        <v>21500</v>
      </c>
      <c r="J53" s="39"/>
      <c r="K53" s="39"/>
      <c r="L53" s="39"/>
      <c r="M53" s="40"/>
    </row>
    <row r="54" spans="1:13" ht="13.5">
      <c r="A54" s="14"/>
      <c r="B54" s="15" t="s">
        <v>67</v>
      </c>
      <c r="C54" s="16" t="s">
        <v>32</v>
      </c>
      <c r="D54" s="38">
        <f>SUM(E54+H54+I54+J54+L54+M54)</f>
        <v>113011</v>
      </c>
      <c r="E54" s="39">
        <f>SUM(F54+G54)</f>
        <v>106011</v>
      </c>
      <c r="F54" s="39">
        <v>104011</v>
      </c>
      <c r="G54" s="39">
        <v>2000</v>
      </c>
      <c r="H54" s="39"/>
      <c r="I54" s="39">
        <v>7000</v>
      </c>
      <c r="J54" s="39"/>
      <c r="K54" s="39"/>
      <c r="L54" s="39"/>
      <c r="M54" s="40"/>
    </row>
    <row r="55" spans="1:13" ht="13.5">
      <c r="A55" s="14"/>
      <c r="B55" s="15"/>
      <c r="C55" s="16"/>
      <c r="D55" s="38"/>
      <c r="E55" s="39"/>
      <c r="F55" s="39"/>
      <c r="G55" s="39"/>
      <c r="H55" s="39"/>
      <c r="I55" s="39"/>
      <c r="J55" s="39"/>
      <c r="K55" s="39"/>
      <c r="L55" s="39"/>
      <c r="M55" s="40"/>
    </row>
    <row r="56" spans="1:13" ht="54">
      <c r="A56" s="53" t="s">
        <v>68</v>
      </c>
      <c r="B56" s="58" t="s">
        <v>68</v>
      </c>
      <c r="C56" s="55" t="s">
        <v>33</v>
      </c>
      <c r="D56" s="41">
        <f>SUM(E56+H56+I56+J56+L56+M56)</f>
        <v>80000</v>
      </c>
      <c r="E56" s="42">
        <v>80000</v>
      </c>
      <c r="F56" s="42">
        <v>40000</v>
      </c>
      <c r="G56" s="42">
        <v>40000</v>
      </c>
      <c r="H56" s="42"/>
      <c r="I56" s="42"/>
      <c r="J56" s="42"/>
      <c r="K56" s="42"/>
      <c r="L56" s="42"/>
      <c r="M56" s="43"/>
    </row>
    <row r="57" spans="1:13" ht="13.5">
      <c r="A57" s="14"/>
      <c r="B57" s="15"/>
      <c r="C57" s="16"/>
      <c r="D57" s="38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40.5">
      <c r="A58" s="14"/>
      <c r="B58" s="21" t="s">
        <v>69</v>
      </c>
      <c r="C58" s="16" t="s">
        <v>34</v>
      </c>
      <c r="D58" s="38">
        <f>SUM(E58+H58+I58+J58+L58+M58)</f>
        <v>80000</v>
      </c>
      <c r="E58" s="39">
        <f>SUM(F58+G58)</f>
        <v>80000</v>
      </c>
      <c r="F58" s="39">
        <v>40000</v>
      </c>
      <c r="G58" s="39">
        <v>40000</v>
      </c>
      <c r="H58" s="39"/>
      <c r="I58" s="39"/>
      <c r="J58" s="39"/>
      <c r="K58" s="39"/>
      <c r="L58" s="39"/>
      <c r="M58" s="40"/>
    </row>
    <row r="59" spans="1:13" ht="13.5">
      <c r="A59" s="14"/>
      <c r="B59" s="15"/>
      <c r="C59" s="16"/>
      <c r="D59" s="38"/>
      <c r="E59" s="39"/>
      <c r="F59" s="39"/>
      <c r="G59" s="39"/>
      <c r="H59" s="39"/>
      <c r="I59" s="39"/>
      <c r="J59" s="39"/>
      <c r="K59" s="39"/>
      <c r="L59" s="39"/>
      <c r="M59" s="40"/>
    </row>
    <row r="60" spans="1:13" ht="13.5">
      <c r="A60" s="17" t="s">
        <v>70</v>
      </c>
      <c r="B60" s="18" t="s">
        <v>70</v>
      </c>
      <c r="C60" s="19" t="s">
        <v>11</v>
      </c>
      <c r="D60" s="41">
        <f>SUM(E60+H60+I60+J60+L60+M60)</f>
        <v>249700</v>
      </c>
      <c r="E60" s="42"/>
      <c r="F60" s="42"/>
      <c r="G60" s="42"/>
      <c r="H60" s="42"/>
      <c r="I60" s="42"/>
      <c r="J60" s="42"/>
      <c r="K60" s="42"/>
      <c r="L60" s="42"/>
      <c r="M60" s="43">
        <v>249700</v>
      </c>
    </row>
    <row r="61" spans="1:13" ht="13.5">
      <c r="A61" s="14"/>
      <c r="B61" s="15"/>
      <c r="C61" s="16"/>
      <c r="D61" s="38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27">
      <c r="A62" s="14"/>
      <c r="B62" s="15" t="s">
        <v>71</v>
      </c>
      <c r="C62" s="16" t="s">
        <v>35</v>
      </c>
      <c r="D62" s="38">
        <f>SUM(E62+H62+I62+J62+L62+M62)</f>
        <v>249700</v>
      </c>
      <c r="E62" s="39"/>
      <c r="F62" s="39"/>
      <c r="G62" s="39"/>
      <c r="H62" s="39"/>
      <c r="I62" s="39"/>
      <c r="J62" s="39"/>
      <c r="K62" s="39"/>
      <c r="L62" s="39"/>
      <c r="M62" s="40">
        <v>249700</v>
      </c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13.5">
      <c r="A64" s="56" t="s">
        <v>72</v>
      </c>
      <c r="B64" s="54" t="s">
        <v>72</v>
      </c>
      <c r="C64" s="57" t="s">
        <v>36</v>
      </c>
      <c r="D64" s="41">
        <v>13000</v>
      </c>
      <c r="E64" s="42">
        <v>13000</v>
      </c>
      <c r="F64" s="42"/>
      <c r="G64" s="42">
        <v>13000</v>
      </c>
      <c r="H64" s="42"/>
      <c r="I64" s="42"/>
      <c r="J64" s="42"/>
      <c r="K64" s="42"/>
      <c r="L64" s="42"/>
      <c r="M64" s="43"/>
    </row>
    <row r="65" spans="1:13" ht="13.5">
      <c r="A65" s="14"/>
      <c r="B65" s="15"/>
      <c r="C65" s="16"/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14"/>
      <c r="B66" s="15" t="s">
        <v>73</v>
      </c>
      <c r="C66" s="16" t="s">
        <v>37</v>
      </c>
      <c r="D66" s="38">
        <v>13000</v>
      </c>
      <c r="E66" s="39">
        <v>13000</v>
      </c>
      <c r="F66" s="39"/>
      <c r="G66" s="39">
        <v>13000</v>
      </c>
      <c r="H66" s="39"/>
      <c r="I66" s="39"/>
      <c r="J66" s="39"/>
      <c r="K66" s="39"/>
      <c r="L66" s="39"/>
      <c r="M66" s="40"/>
    </row>
    <row r="67" spans="1:13" ht="27">
      <c r="A67" s="14"/>
      <c r="B67" s="15"/>
      <c r="C67" s="16" t="s">
        <v>74</v>
      </c>
      <c r="D67" s="38">
        <v>3000</v>
      </c>
      <c r="E67" s="39">
        <v>3000</v>
      </c>
      <c r="F67" s="39"/>
      <c r="G67" s="39">
        <v>3000</v>
      </c>
      <c r="H67" s="39"/>
      <c r="I67" s="39"/>
      <c r="J67" s="39"/>
      <c r="K67" s="39"/>
      <c r="L67" s="39"/>
      <c r="M67" s="40"/>
    </row>
    <row r="68" spans="1:13" ht="13.5">
      <c r="A68" s="14"/>
      <c r="B68" s="15"/>
      <c r="C68" s="16"/>
      <c r="D68" s="38"/>
      <c r="E68" s="39"/>
      <c r="F68" s="39"/>
      <c r="G68" s="39"/>
      <c r="H68" s="39"/>
      <c r="I68" s="39"/>
      <c r="J68" s="39"/>
      <c r="K68" s="39"/>
      <c r="L68" s="39"/>
      <c r="M68" s="40"/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17" t="s">
        <v>75</v>
      </c>
      <c r="B70" s="18" t="s">
        <v>75</v>
      </c>
      <c r="C70" s="19" t="s">
        <v>38</v>
      </c>
      <c r="D70" s="41">
        <v>9998256</v>
      </c>
      <c r="E70" s="41">
        <v>8572643</v>
      </c>
      <c r="F70" s="41">
        <f aca="true" t="shared" si="4" ref="F70:M70">SUM(F72:F80)</f>
        <v>6811859</v>
      </c>
      <c r="G70" s="41">
        <v>1760784</v>
      </c>
      <c r="H70" s="41">
        <f t="shared" si="4"/>
        <v>660841</v>
      </c>
      <c r="I70" s="41">
        <f t="shared" si="4"/>
        <v>717519</v>
      </c>
      <c r="J70" s="41">
        <f t="shared" si="4"/>
        <v>47253</v>
      </c>
      <c r="K70" s="41">
        <f t="shared" si="4"/>
        <v>3930</v>
      </c>
      <c r="L70" s="41">
        <f t="shared" si="4"/>
        <v>0</v>
      </c>
      <c r="M70" s="48">
        <f t="shared" si="4"/>
        <v>0</v>
      </c>
    </row>
    <row r="71" spans="1:13" ht="13.5">
      <c r="A71" s="14"/>
      <c r="B71" s="15"/>
      <c r="C71" s="16"/>
      <c r="D71" s="38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3.5">
      <c r="A72" s="14"/>
      <c r="B72" s="15" t="s">
        <v>76</v>
      </c>
      <c r="C72" s="16" t="s">
        <v>77</v>
      </c>
      <c r="D72" s="38">
        <v>4781072</v>
      </c>
      <c r="E72" s="39">
        <v>3828494</v>
      </c>
      <c r="F72" s="39">
        <v>3064222</v>
      </c>
      <c r="G72" s="39">
        <v>764272</v>
      </c>
      <c r="H72" s="39">
        <v>641918</v>
      </c>
      <c r="I72" s="39">
        <v>310660</v>
      </c>
      <c r="J72" s="39"/>
      <c r="K72" s="39"/>
      <c r="L72" s="39"/>
      <c r="M72" s="40"/>
    </row>
    <row r="73" spans="1:13" ht="27">
      <c r="A73" s="14"/>
      <c r="B73" s="15" t="s">
        <v>78</v>
      </c>
      <c r="C73" s="16" t="s">
        <v>79</v>
      </c>
      <c r="D73" s="38">
        <f aca="true" t="shared" si="5" ref="D73:D80">SUM(E73+H73+I73+J73+L73+M73)</f>
        <v>711698</v>
      </c>
      <c r="E73" s="39">
        <f aca="true" t="shared" si="6" ref="E73:E80">SUM(F73+G73)</f>
        <v>682551</v>
      </c>
      <c r="F73" s="39">
        <v>542084</v>
      </c>
      <c r="G73" s="39">
        <v>140467</v>
      </c>
      <c r="H73" s="39"/>
      <c r="I73" s="39">
        <v>29147</v>
      </c>
      <c r="J73" s="39"/>
      <c r="K73" s="39"/>
      <c r="L73" s="39"/>
      <c r="M73" s="40"/>
    </row>
    <row r="74" spans="1:13" ht="13.5">
      <c r="A74" s="14"/>
      <c r="B74" s="15" t="s">
        <v>80</v>
      </c>
      <c r="C74" s="16" t="s">
        <v>81</v>
      </c>
      <c r="D74" s="38">
        <f t="shared" si="5"/>
        <v>631408</v>
      </c>
      <c r="E74" s="39">
        <f t="shared" si="6"/>
        <v>596636</v>
      </c>
      <c r="F74" s="39">
        <v>501126</v>
      </c>
      <c r="G74" s="39">
        <v>95510</v>
      </c>
      <c r="H74" s="39"/>
      <c r="I74" s="39">
        <v>34772</v>
      </c>
      <c r="J74" s="39"/>
      <c r="K74" s="39"/>
      <c r="L74" s="39"/>
      <c r="M74" s="40"/>
    </row>
    <row r="75" spans="1:13" ht="13.5">
      <c r="A75" s="14"/>
      <c r="B75" s="15" t="s">
        <v>82</v>
      </c>
      <c r="C75" s="16" t="s">
        <v>83</v>
      </c>
      <c r="D75" s="38">
        <f t="shared" si="5"/>
        <v>2042025</v>
      </c>
      <c r="E75" s="39">
        <f t="shared" si="6"/>
        <v>1871418</v>
      </c>
      <c r="F75" s="39">
        <v>1730329</v>
      </c>
      <c r="G75" s="39">
        <v>141089</v>
      </c>
      <c r="H75" s="39"/>
      <c r="I75" s="39">
        <v>123354</v>
      </c>
      <c r="J75" s="39">
        <v>47253</v>
      </c>
      <c r="K75" s="39">
        <v>3930</v>
      </c>
      <c r="L75" s="39"/>
      <c r="M75" s="40"/>
    </row>
    <row r="76" spans="1:13" ht="13.5">
      <c r="A76" s="14"/>
      <c r="B76" s="15" t="s">
        <v>84</v>
      </c>
      <c r="C76" s="16" t="s">
        <v>85</v>
      </c>
      <c r="D76" s="38">
        <f t="shared" si="5"/>
        <v>190000</v>
      </c>
      <c r="E76" s="39">
        <f t="shared" si="6"/>
        <v>190000</v>
      </c>
      <c r="F76" s="39"/>
      <c r="G76" s="39">
        <v>190000</v>
      </c>
      <c r="H76" s="39"/>
      <c r="I76" s="39"/>
      <c r="J76" s="39"/>
      <c r="K76" s="39"/>
      <c r="L76" s="39"/>
      <c r="M76" s="40"/>
    </row>
    <row r="77" spans="1:13" ht="13.5">
      <c r="A77" s="14"/>
      <c r="B77" s="15" t="s">
        <v>86</v>
      </c>
      <c r="C77" s="16" t="s">
        <v>87</v>
      </c>
      <c r="D77" s="38">
        <f t="shared" si="5"/>
        <v>956666</v>
      </c>
      <c r="E77" s="39">
        <f t="shared" si="6"/>
        <v>884785</v>
      </c>
      <c r="F77" s="39">
        <v>797333</v>
      </c>
      <c r="G77" s="39">
        <v>87452</v>
      </c>
      <c r="H77" s="39">
        <v>1368</v>
      </c>
      <c r="I77" s="39">
        <v>70513</v>
      </c>
      <c r="J77" s="39"/>
      <c r="K77" s="39"/>
      <c r="L77" s="39"/>
      <c r="M77" s="40"/>
    </row>
    <row r="78" spans="1:13" ht="13.5">
      <c r="A78" s="14"/>
      <c r="B78" s="15" t="s">
        <v>88</v>
      </c>
      <c r="C78" s="16" t="s">
        <v>89</v>
      </c>
      <c r="D78" s="38">
        <f t="shared" si="5"/>
        <v>206618</v>
      </c>
      <c r="E78" s="39">
        <f t="shared" si="6"/>
        <v>200618</v>
      </c>
      <c r="F78" s="39">
        <v>70000</v>
      </c>
      <c r="G78" s="39">
        <v>130618</v>
      </c>
      <c r="H78" s="39"/>
      <c r="I78" s="39">
        <v>6000</v>
      </c>
      <c r="J78" s="39"/>
      <c r="K78" s="39"/>
      <c r="L78" s="39"/>
      <c r="M78" s="40"/>
    </row>
    <row r="79" spans="1:13" ht="27">
      <c r="A79" s="14"/>
      <c r="B79" s="15" t="s">
        <v>90</v>
      </c>
      <c r="C79" s="16" t="s">
        <v>91</v>
      </c>
      <c r="D79" s="38">
        <f t="shared" si="5"/>
        <v>63794</v>
      </c>
      <c r="E79" s="39">
        <f t="shared" si="6"/>
        <v>0</v>
      </c>
      <c r="F79" s="61">
        <f>SUM(G79+J79+K79+L79+N79+O79)</f>
        <v>0</v>
      </c>
      <c r="G79" s="39"/>
      <c r="H79" s="39">
        <v>13163</v>
      </c>
      <c r="I79" s="39">
        <v>50631</v>
      </c>
      <c r="J79" s="39"/>
      <c r="K79" s="39"/>
      <c r="L79" s="39"/>
      <c r="M79" s="40"/>
    </row>
    <row r="80" spans="1:13" ht="13.5">
      <c r="A80" s="14"/>
      <c r="B80" s="15" t="s">
        <v>92</v>
      </c>
      <c r="C80" s="16" t="s">
        <v>17</v>
      </c>
      <c r="D80" s="38">
        <f t="shared" si="5"/>
        <v>414975</v>
      </c>
      <c r="E80" s="39">
        <f t="shared" si="6"/>
        <v>318141</v>
      </c>
      <c r="F80" s="39">
        <v>106765</v>
      </c>
      <c r="G80" s="39">
        <v>211376</v>
      </c>
      <c r="H80" s="39">
        <v>4392</v>
      </c>
      <c r="I80" s="39">
        <v>92442</v>
      </c>
      <c r="J80" s="39"/>
      <c r="K80" s="39"/>
      <c r="L80" s="39"/>
      <c r="M80" s="40"/>
    </row>
    <row r="81" spans="1:13" ht="13.5">
      <c r="A81" s="14"/>
      <c r="B81" s="15"/>
      <c r="C81" s="16"/>
      <c r="D81" s="38"/>
      <c r="E81" s="39"/>
      <c r="F81" s="39"/>
      <c r="G81" s="39"/>
      <c r="H81" s="39"/>
      <c r="I81" s="39"/>
      <c r="J81" s="39"/>
      <c r="K81" s="39"/>
      <c r="L81" s="39"/>
      <c r="M81" s="40"/>
    </row>
    <row r="82" spans="1:13" ht="13.5">
      <c r="A82" s="17" t="s">
        <v>93</v>
      </c>
      <c r="B82" s="18" t="s">
        <v>93</v>
      </c>
      <c r="C82" s="19" t="s">
        <v>94</v>
      </c>
      <c r="D82" s="38">
        <f>SUM(E82+H82+I82+J82+L82+M82)</f>
        <v>162420</v>
      </c>
      <c r="E82" s="62">
        <v>86420</v>
      </c>
      <c r="F82" s="41">
        <f aca="true" t="shared" si="7" ref="F82:M82">SUM(F84:F86)</f>
        <v>16000</v>
      </c>
      <c r="G82" s="41">
        <v>70420</v>
      </c>
      <c r="H82" s="41">
        <v>52000</v>
      </c>
      <c r="I82" s="41">
        <f t="shared" si="7"/>
        <v>24000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8">
        <f t="shared" si="7"/>
        <v>0</v>
      </c>
    </row>
    <row r="83" spans="1:13" ht="13.5">
      <c r="A83" s="14"/>
      <c r="B83" s="15"/>
      <c r="C83" s="16"/>
      <c r="D83" s="38"/>
      <c r="E83" s="39"/>
      <c r="F83" s="39"/>
      <c r="G83" s="39"/>
      <c r="H83" s="39"/>
      <c r="I83" s="39"/>
      <c r="J83" s="39"/>
      <c r="K83" s="39"/>
      <c r="L83" s="39"/>
      <c r="M83" s="40"/>
    </row>
    <row r="84" spans="1:13" ht="13.5">
      <c r="A84" s="14"/>
      <c r="B84" s="15" t="s">
        <v>95</v>
      </c>
      <c r="C84" s="16" t="s">
        <v>96</v>
      </c>
      <c r="D84" s="38">
        <f>SUM(E84+H84+I84+J84+L84+M84)</f>
        <v>20000</v>
      </c>
      <c r="E84" s="39">
        <f>SUM(F84+G84)</f>
        <v>20000</v>
      </c>
      <c r="F84" s="39"/>
      <c r="G84" s="39">
        <v>20000</v>
      </c>
      <c r="H84" s="39"/>
      <c r="I84" s="39"/>
      <c r="J84" s="39"/>
      <c r="K84" s="39"/>
      <c r="L84" s="39"/>
      <c r="M84" s="40"/>
    </row>
    <row r="85" spans="1:13" ht="13.5">
      <c r="A85" s="14"/>
      <c r="B85" s="15" t="s">
        <v>97</v>
      </c>
      <c r="C85" s="16" t="s">
        <v>98</v>
      </c>
      <c r="D85" s="38">
        <f>SUM(E85+H85+I85+J85+L85+M85)</f>
        <v>100000</v>
      </c>
      <c r="E85" s="39">
        <v>66000</v>
      </c>
      <c r="F85" s="39">
        <v>16000</v>
      </c>
      <c r="G85" s="39">
        <v>50000</v>
      </c>
      <c r="H85" s="39">
        <v>10000</v>
      </c>
      <c r="I85" s="39">
        <v>24000</v>
      </c>
      <c r="J85" s="39"/>
      <c r="K85" s="39"/>
      <c r="L85" s="39"/>
      <c r="M85" s="40"/>
    </row>
    <row r="86" spans="1:13" ht="13.5">
      <c r="A86" s="22"/>
      <c r="B86" s="23" t="s">
        <v>99</v>
      </c>
      <c r="C86" s="24" t="s">
        <v>17</v>
      </c>
      <c r="D86" s="38">
        <v>42420</v>
      </c>
      <c r="E86" s="39">
        <f>SUM(F86+G86)</f>
        <v>420</v>
      </c>
      <c r="F86" s="39"/>
      <c r="G86" s="39">
        <v>420</v>
      </c>
      <c r="H86" s="39">
        <v>42000</v>
      </c>
      <c r="I86" s="39"/>
      <c r="J86" s="39"/>
      <c r="K86" s="39"/>
      <c r="L86" s="39"/>
      <c r="M86" s="40"/>
    </row>
    <row r="87" spans="1:13" ht="13.5">
      <c r="A87" s="22"/>
      <c r="B87" s="23"/>
      <c r="C87" s="24"/>
      <c r="D87" s="38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3.5">
      <c r="A88" s="25" t="s">
        <v>100</v>
      </c>
      <c r="B88" s="26" t="s">
        <v>100</v>
      </c>
      <c r="C88" s="27" t="s">
        <v>101</v>
      </c>
      <c r="D88" s="41">
        <v>5148156</v>
      </c>
      <c r="E88" s="62">
        <v>714530</v>
      </c>
      <c r="F88" s="41">
        <v>564152</v>
      </c>
      <c r="G88" s="41">
        <f aca="true" t="shared" si="8" ref="G88:M88">SUM(G90:G97)</f>
        <v>150378</v>
      </c>
      <c r="H88" s="41">
        <f t="shared" si="8"/>
        <v>0</v>
      </c>
      <c r="I88" s="41">
        <v>4433626</v>
      </c>
      <c r="J88" s="41">
        <f t="shared" si="8"/>
        <v>0</v>
      </c>
      <c r="K88" s="41">
        <f t="shared" si="8"/>
        <v>0</v>
      </c>
      <c r="L88" s="41">
        <f t="shared" si="8"/>
        <v>0</v>
      </c>
      <c r="M88" s="48">
        <f t="shared" si="8"/>
        <v>0</v>
      </c>
    </row>
    <row r="89" spans="1:13" ht="13.5">
      <c r="A89" s="22"/>
      <c r="B89" s="23"/>
      <c r="C89" s="24"/>
      <c r="D89" s="38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3.5">
      <c r="A90" s="22"/>
      <c r="B90" s="23" t="s">
        <v>102</v>
      </c>
      <c r="C90" s="24" t="s">
        <v>103</v>
      </c>
      <c r="D90" s="38">
        <v>420000</v>
      </c>
      <c r="E90" s="39"/>
      <c r="F90" s="39"/>
      <c r="G90" s="39"/>
      <c r="H90" s="39"/>
      <c r="I90" s="39">
        <v>420000</v>
      </c>
      <c r="J90" s="39"/>
      <c r="K90" s="39"/>
      <c r="L90" s="39"/>
      <c r="M90" s="40"/>
    </row>
    <row r="91" spans="1:13" ht="54">
      <c r="A91" s="22"/>
      <c r="B91" s="28" t="s">
        <v>104</v>
      </c>
      <c r="C91" s="24" t="s">
        <v>155</v>
      </c>
      <c r="D91" s="38">
        <f aca="true" t="shared" si="9" ref="D91:D101">SUM(E91+H91+I91+J91+L91+M91)</f>
        <v>2919000</v>
      </c>
      <c r="E91" s="39">
        <f aca="true" t="shared" si="10" ref="E91:E125">SUM(F91+G91)</f>
        <v>88260</v>
      </c>
      <c r="F91" s="39">
        <v>61782</v>
      </c>
      <c r="G91" s="39">
        <v>26478</v>
      </c>
      <c r="H91" s="39"/>
      <c r="I91" s="39">
        <v>2830740</v>
      </c>
      <c r="J91" s="39"/>
      <c r="K91" s="39"/>
      <c r="L91" s="39"/>
      <c r="M91" s="40"/>
    </row>
    <row r="92" spans="1:13" ht="94.5">
      <c r="A92" s="22"/>
      <c r="B92" s="28" t="s">
        <v>105</v>
      </c>
      <c r="C92" s="24" t="s">
        <v>156</v>
      </c>
      <c r="D92" s="38">
        <f t="shared" si="9"/>
        <v>30000</v>
      </c>
      <c r="E92" s="39">
        <f t="shared" si="10"/>
        <v>0</v>
      </c>
      <c r="F92" s="39"/>
      <c r="G92" s="39"/>
      <c r="H92" s="39"/>
      <c r="I92" s="39">
        <v>30000</v>
      </c>
      <c r="J92" s="39"/>
      <c r="K92" s="39"/>
      <c r="L92" s="39"/>
      <c r="M92" s="40"/>
    </row>
    <row r="93" spans="1:13" ht="40.5">
      <c r="A93" s="22"/>
      <c r="B93" s="29" t="s">
        <v>106</v>
      </c>
      <c r="C93" s="24" t="s">
        <v>107</v>
      </c>
      <c r="D93" s="38">
        <f t="shared" si="9"/>
        <v>382000</v>
      </c>
      <c r="E93" s="39">
        <f t="shared" si="10"/>
        <v>0</v>
      </c>
      <c r="F93" s="39"/>
      <c r="G93" s="39"/>
      <c r="H93" s="39"/>
      <c r="I93" s="39">
        <v>382000</v>
      </c>
      <c r="J93" s="39"/>
      <c r="K93" s="39"/>
      <c r="L93" s="39"/>
      <c r="M93" s="40"/>
    </row>
    <row r="94" spans="1:13" ht="13.5">
      <c r="A94" s="22"/>
      <c r="B94" s="23" t="s">
        <v>108</v>
      </c>
      <c r="C94" s="24" t="s">
        <v>109</v>
      </c>
      <c r="D94" s="38">
        <f t="shared" si="9"/>
        <v>275000</v>
      </c>
      <c r="E94" s="39">
        <f t="shared" si="10"/>
        <v>0</v>
      </c>
      <c r="F94" s="39"/>
      <c r="G94" s="39"/>
      <c r="H94" s="39"/>
      <c r="I94" s="39">
        <v>275000</v>
      </c>
      <c r="J94" s="39"/>
      <c r="K94" s="39"/>
      <c r="L94" s="39"/>
      <c r="M94" s="40"/>
    </row>
    <row r="95" spans="1:13" ht="13.5">
      <c r="A95" s="22"/>
      <c r="B95" s="23" t="s">
        <v>140</v>
      </c>
      <c r="C95" s="24" t="s">
        <v>141</v>
      </c>
      <c r="D95" s="38">
        <f t="shared" si="9"/>
        <v>193000</v>
      </c>
      <c r="E95" s="39">
        <f t="shared" si="10"/>
        <v>0</v>
      </c>
      <c r="F95" s="39"/>
      <c r="G95" s="39"/>
      <c r="H95" s="39"/>
      <c r="I95" s="39">
        <v>193000</v>
      </c>
      <c r="J95" s="39"/>
      <c r="K95" s="39"/>
      <c r="L95" s="39"/>
      <c r="M95" s="40"/>
    </row>
    <row r="96" spans="1:13" ht="13.5">
      <c r="A96" s="22"/>
      <c r="B96" s="23" t="s">
        <v>110</v>
      </c>
      <c r="C96" s="24" t="s">
        <v>111</v>
      </c>
      <c r="D96" s="38">
        <v>597007</v>
      </c>
      <c r="E96" s="39">
        <v>572407</v>
      </c>
      <c r="F96" s="39">
        <v>498907</v>
      </c>
      <c r="G96" s="39">
        <v>73500</v>
      </c>
      <c r="H96" s="39"/>
      <c r="I96" s="39">
        <v>24600</v>
      </c>
      <c r="J96" s="39"/>
      <c r="K96" s="39"/>
      <c r="L96" s="39"/>
      <c r="M96" s="40"/>
    </row>
    <row r="97" spans="1:13" ht="13.5">
      <c r="A97" s="22"/>
      <c r="B97" s="23" t="s">
        <v>112</v>
      </c>
      <c r="C97" s="24" t="s">
        <v>17</v>
      </c>
      <c r="D97" s="38">
        <f t="shared" si="9"/>
        <v>332149</v>
      </c>
      <c r="E97" s="39">
        <f t="shared" si="10"/>
        <v>53863</v>
      </c>
      <c r="F97" s="39">
        <v>3463</v>
      </c>
      <c r="G97" s="39">
        <v>50400</v>
      </c>
      <c r="H97" s="39"/>
      <c r="I97" s="39">
        <v>278286</v>
      </c>
      <c r="J97" s="39"/>
      <c r="K97" s="39"/>
      <c r="L97" s="39"/>
      <c r="M97" s="40"/>
    </row>
    <row r="98" spans="1:13" ht="13.5">
      <c r="A98" s="22"/>
      <c r="B98" s="23"/>
      <c r="C98" s="24"/>
      <c r="D98" s="38"/>
      <c r="E98" s="39">
        <f t="shared" si="10"/>
        <v>0</v>
      </c>
      <c r="F98" s="39"/>
      <c r="G98" s="39"/>
      <c r="H98" s="39"/>
      <c r="I98" s="39"/>
      <c r="J98" s="39"/>
      <c r="K98" s="39"/>
      <c r="L98" s="39"/>
      <c r="M98" s="40"/>
    </row>
    <row r="99" spans="1:13" ht="27">
      <c r="A99" s="22"/>
      <c r="B99" s="59" t="s">
        <v>152</v>
      </c>
      <c r="C99" s="27" t="s">
        <v>150</v>
      </c>
      <c r="D99" s="38">
        <f t="shared" si="9"/>
        <v>2000</v>
      </c>
      <c r="E99" s="62">
        <f t="shared" si="10"/>
        <v>0</v>
      </c>
      <c r="F99" s="62"/>
      <c r="G99" s="62"/>
      <c r="H99" s="42">
        <v>2000</v>
      </c>
      <c r="I99" s="62"/>
      <c r="J99" s="62"/>
      <c r="K99" s="62"/>
      <c r="L99" s="62"/>
      <c r="M99" s="66"/>
    </row>
    <row r="100" spans="1:13" ht="13.5">
      <c r="A100" s="22"/>
      <c r="B100" s="23"/>
      <c r="C100" s="27"/>
      <c r="D100" s="38"/>
      <c r="E100" s="39">
        <f t="shared" si="10"/>
        <v>0</v>
      </c>
      <c r="F100" s="39"/>
      <c r="G100" s="39"/>
      <c r="H100" s="39"/>
      <c r="I100" s="39"/>
      <c r="J100" s="39"/>
      <c r="K100" s="39"/>
      <c r="L100" s="39"/>
      <c r="M100" s="40"/>
    </row>
    <row r="101" spans="1:13" ht="13.5">
      <c r="A101" s="22"/>
      <c r="B101" s="23" t="s">
        <v>151</v>
      </c>
      <c r="C101" s="24" t="s">
        <v>17</v>
      </c>
      <c r="D101" s="38">
        <f t="shared" si="9"/>
        <v>2000</v>
      </c>
      <c r="E101" s="39">
        <f t="shared" si="10"/>
        <v>0</v>
      </c>
      <c r="F101" s="39"/>
      <c r="G101" s="39"/>
      <c r="H101" s="39">
        <v>2000</v>
      </c>
      <c r="I101" s="39"/>
      <c r="J101" s="39"/>
      <c r="K101" s="39"/>
      <c r="L101" s="39"/>
      <c r="M101" s="40"/>
    </row>
    <row r="102" spans="1:13" ht="13.5">
      <c r="A102" s="22"/>
      <c r="B102" s="23"/>
      <c r="C102" s="24"/>
      <c r="D102" s="38"/>
      <c r="E102" s="39">
        <f t="shared" si="10"/>
        <v>0</v>
      </c>
      <c r="F102" s="39"/>
      <c r="G102" s="39"/>
      <c r="H102" s="39"/>
      <c r="I102" s="39"/>
      <c r="J102" s="39"/>
      <c r="K102" s="39"/>
      <c r="L102" s="39"/>
      <c r="M102" s="40"/>
    </row>
    <row r="103" spans="1:13" ht="13.5">
      <c r="A103" s="25" t="s">
        <v>113</v>
      </c>
      <c r="B103" s="26" t="s">
        <v>113</v>
      </c>
      <c r="C103" s="27" t="s">
        <v>114</v>
      </c>
      <c r="D103" s="41">
        <f>SUM(E103+H103+I103+J103+L103+M103)</f>
        <v>429846</v>
      </c>
      <c r="E103" s="42">
        <f t="shared" si="10"/>
        <v>304711</v>
      </c>
      <c r="F103" s="41">
        <f aca="true" t="shared" si="11" ref="F103:M103">SUM(F105:F105)</f>
        <v>261515</v>
      </c>
      <c r="G103" s="41">
        <f t="shared" si="11"/>
        <v>43196</v>
      </c>
      <c r="H103" s="41">
        <f t="shared" si="11"/>
        <v>0</v>
      </c>
      <c r="I103" s="41">
        <f>SUM(I105:I106)</f>
        <v>125135</v>
      </c>
      <c r="J103" s="41">
        <f t="shared" si="11"/>
        <v>0</v>
      </c>
      <c r="K103" s="41">
        <f t="shared" si="11"/>
        <v>0</v>
      </c>
      <c r="L103" s="41">
        <f t="shared" si="11"/>
        <v>0</v>
      </c>
      <c r="M103" s="48">
        <f t="shared" si="11"/>
        <v>0</v>
      </c>
    </row>
    <row r="104" spans="1:13" ht="13.5">
      <c r="A104" s="22"/>
      <c r="B104" s="23"/>
      <c r="C104" s="24"/>
      <c r="D104" s="38"/>
      <c r="E104" s="39">
        <f t="shared" si="10"/>
        <v>0</v>
      </c>
      <c r="F104" s="39"/>
      <c r="G104" s="39"/>
      <c r="H104" s="39"/>
      <c r="I104" s="39"/>
      <c r="J104" s="39"/>
      <c r="K104" s="39"/>
      <c r="L104" s="39"/>
      <c r="M104" s="40"/>
    </row>
    <row r="105" spans="1:13" ht="13.5">
      <c r="A105" s="22"/>
      <c r="B105" s="23" t="s">
        <v>115</v>
      </c>
      <c r="C105" s="24" t="s">
        <v>116</v>
      </c>
      <c r="D105" s="38">
        <f>SUM(E105+H105+I105+J105+L105+M105)</f>
        <v>326893</v>
      </c>
      <c r="E105" s="39">
        <f t="shared" si="10"/>
        <v>304711</v>
      </c>
      <c r="F105" s="39">
        <v>261515</v>
      </c>
      <c r="G105" s="39">
        <v>43196</v>
      </c>
      <c r="H105" s="39"/>
      <c r="I105" s="39">
        <v>22182</v>
      </c>
      <c r="J105" s="39"/>
      <c r="K105" s="39"/>
      <c r="L105" s="39"/>
      <c r="M105" s="40"/>
    </row>
    <row r="106" spans="1:13" ht="13.5">
      <c r="A106" s="22"/>
      <c r="B106" s="23" t="s">
        <v>158</v>
      </c>
      <c r="C106" s="24" t="s">
        <v>159</v>
      </c>
      <c r="D106" s="38">
        <f>SUM(E106+H106+I106+J106+L106+M106)</f>
        <v>102953</v>
      </c>
      <c r="E106" s="39">
        <f t="shared" si="10"/>
        <v>0</v>
      </c>
      <c r="F106" s="39"/>
      <c r="G106" s="39"/>
      <c r="H106" s="39"/>
      <c r="I106" s="39">
        <v>102953</v>
      </c>
      <c r="J106" s="39"/>
      <c r="K106" s="39"/>
      <c r="L106" s="39"/>
      <c r="M106" s="40"/>
    </row>
    <row r="107" spans="1:13" ht="13.5">
      <c r="A107" s="22"/>
      <c r="B107" s="23"/>
      <c r="C107" s="24"/>
      <c r="D107" s="38"/>
      <c r="E107" s="39">
        <f t="shared" si="10"/>
        <v>0</v>
      </c>
      <c r="F107" s="39"/>
      <c r="G107" s="39"/>
      <c r="H107" s="39"/>
      <c r="I107" s="39"/>
      <c r="J107" s="39"/>
      <c r="K107" s="39"/>
      <c r="L107" s="39"/>
      <c r="M107" s="40"/>
    </row>
    <row r="108" spans="1:13" ht="27">
      <c r="A108" s="25" t="s">
        <v>117</v>
      </c>
      <c r="B108" s="59" t="s">
        <v>117</v>
      </c>
      <c r="C108" s="27" t="s">
        <v>118</v>
      </c>
      <c r="D108" s="41">
        <v>763559</v>
      </c>
      <c r="E108" s="42">
        <v>763559</v>
      </c>
      <c r="F108" s="41">
        <f>SUM(F110:F116)</f>
        <v>0</v>
      </c>
      <c r="G108" s="41">
        <v>763559</v>
      </c>
      <c r="H108" s="41">
        <f>SUM(H110:H116)</f>
        <v>0</v>
      </c>
      <c r="I108" s="41">
        <f>SUM(I110:I116)</f>
        <v>0</v>
      </c>
      <c r="J108" s="41">
        <f>SUM(J110:J116)</f>
        <v>0</v>
      </c>
      <c r="K108" s="41">
        <f>SUM(K110:K116)</f>
        <v>0</v>
      </c>
      <c r="L108" s="41">
        <f>SUM(L110:L116)</f>
        <v>0</v>
      </c>
      <c r="M108" s="48">
        <f>SUM(M110:M116)</f>
        <v>0</v>
      </c>
    </row>
    <row r="109" spans="1:13" ht="13.5">
      <c r="A109" s="22"/>
      <c r="B109" s="23"/>
      <c r="C109" s="24"/>
      <c r="D109" s="38"/>
      <c r="E109" s="39">
        <f t="shared" si="10"/>
        <v>0</v>
      </c>
      <c r="F109" s="39"/>
      <c r="G109" s="39"/>
      <c r="H109" s="39"/>
      <c r="I109" s="39"/>
      <c r="J109" s="39"/>
      <c r="K109" s="39"/>
      <c r="L109" s="39"/>
      <c r="M109" s="40"/>
    </row>
    <row r="110" spans="1:13" ht="13.5">
      <c r="A110" s="22"/>
      <c r="B110" s="23" t="s">
        <v>119</v>
      </c>
      <c r="C110" s="24" t="s">
        <v>120</v>
      </c>
      <c r="D110" s="38">
        <f aca="true" t="shared" si="12" ref="D110:D116">SUM(E110+H110+I110+J110+L110+M110)</f>
        <v>65000</v>
      </c>
      <c r="E110" s="39">
        <f t="shared" si="10"/>
        <v>65000</v>
      </c>
      <c r="F110" s="39"/>
      <c r="G110" s="39">
        <v>65000</v>
      </c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121</v>
      </c>
      <c r="C111" s="24" t="s">
        <v>122</v>
      </c>
      <c r="D111" s="38">
        <f t="shared" si="12"/>
        <v>110000</v>
      </c>
      <c r="E111" s="39">
        <f t="shared" si="10"/>
        <v>110000</v>
      </c>
      <c r="F111" s="39"/>
      <c r="G111" s="39">
        <v>110000</v>
      </c>
      <c r="H111" s="39"/>
      <c r="I111" s="39"/>
      <c r="J111" s="39"/>
      <c r="K111" s="39"/>
      <c r="L111" s="39"/>
      <c r="M111" s="40"/>
    </row>
    <row r="112" spans="1:13" ht="27">
      <c r="A112" s="22"/>
      <c r="B112" s="23" t="s">
        <v>123</v>
      </c>
      <c r="C112" s="24" t="s">
        <v>124</v>
      </c>
      <c r="D112" s="38">
        <f t="shared" si="12"/>
        <v>131859</v>
      </c>
      <c r="E112" s="39">
        <f t="shared" si="10"/>
        <v>131859</v>
      </c>
      <c r="F112" s="39"/>
      <c r="G112" s="39">
        <v>131859</v>
      </c>
      <c r="H112" s="39"/>
      <c r="I112" s="39"/>
      <c r="J112" s="39"/>
      <c r="K112" s="39"/>
      <c r="L112" s="39"/>
      <c r="M112" s="40"/>
    </row>
    <row r="113" spans="1:13" ht="13.5">
      <c r="A113" s="14"/>
      <c r="B113" s="15" t="s">
        <v>125</v>
      </c>
      <c r="C113" s="16" t="s">
        <v>157</v>
      </c>
      <c r="D113" s="38">
        <f t="shared" si="12"/>
        <v>291500</v>
      </c>
      <c r="E113" s="39">
        <f t="shared" si="10"/>
        <v>291500</v>
      </c>
      <c r="F113" s="39"/>
      <c r="G113" s="39">
        <v>291500</v>
      </c>
      <c r="H113" s="39"/>
      <c r="I113" s="39"/>
      <c r="J113" s="39"/>
      <c r="K113" s="39"/>
      <c r="L113" s="39"/>
      <c r="M113" s="40"/>
    </row>
    <row r="114" spans="1:13" ht="40.5">
      <c r="A114" s="14"/>
      <c r="B114" s="15" t="s">
        <v>145</v>
      </c>
      <c r="C114" s="16" t="s">
        <v>146</v>
      </c>
      <c r="D114" s="38">
        <f t="shared" si="12"/>
        <v>117200</v>
      </c>
      <c r="E114" s="39">
        <f t="shared" si="10"/>
        <v>117200</v>
      </c>
      <c r="F114" s="39"/>
      <c r="G114" s="39">
        <v>117200</v>
      </c>
      <c r="H114" s="39"/>
      <c r="I114" s="39"/>
      <c r="J114" s="39"/>
      <c r="K114" s="39"/>
      <c r="L114" s="39"/>
      <c r="M114" s="40"/>
    </row>
    <row r="115" spans="1:13" ht="27">
      <c r="A115" s="14"/>
      <c r="B115" s="15" t="s">
        <v>164</v>
      </c>
      <c r="C115" s="16" t="s">
        <v>165</v>
      </c>
      <c r="D115" s="38">
        <v>5000</v>
      </c>
      <c r="E115" s="39">
        <v>5000</v>
      </c>
      <c r="F115" s="39"/>
      <c r="G115" s="39">
        <v>5000</v>
      </c>
      <c r="H115" s="39"/>
      <c r="I115" s="39"/>
      <c r="J115" s="39"/>
      <c r="K115" s="39"/>
      <c r="L115" s="39"/>
      <c r="M115" s="40"/>
    </row>
    <row r="116" spans="1:13" ht="13.5">
      <c r="A116" s="14"/>
      <c r="B116" s="15" t="s">
        <v>126</v>
      </c>
      <c r="C116" s="16" t="s">
        <v>17</v>
      </c>
      <c r="D116" s="38">
        <f t="shared" si="12"/>
        <v>43000</v>
      </c>
      <c r="E116" s="39">
        <f t="shared" si="10"/>
        <v>43000</v>
      </c>
      <c r="F116" s="39"/>
      <c r="G116" s="39">
        <v>43000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/>
      <c r="C117" s="24"/>
      <c r="D117" s="38"/>
      <c r="E117" s="39">
        <f t="shared" si="10"/>
        <v>0</v>
      </c>
      <c r="F117" s="39"/>
      <c r="G117" s="39"/>
      <c r="H117" s="39"/>
      <c r="I117" s="39"/>
      <c r="J117" s="39"/>
      <c r="K117" s="39"/>
      <c r="L117" s="39"/>
      <c r="M117" s="40"/>
    </row>
    <row r="118" spans="1:13" ht="27">
      <c r="A118" s="25" t="s">
        <v>127</v>
      </c>
      <c r="B118" s="59" t="s">
        <v>127</v>
      </c>
      <c r="C118" s="27" t="s">
        <v>128</v>
      </c>
      <c r="D118" s="41">
        <f>SUM(E118+H118+I118+J118+L118+M118)</f>
        <v>1317741</v>
      </c>
      <c r="E118" s="42">
        <f t="shared" si="10"/>
        <v>1289763</v>
      </c>
      <c r="F118" s="42">
        <v>626473</v>
      </c>
      <c r="G118" s="42">
        <v>663290</v>
      </c>
      <c r="H118" s="42"/>
      <c r="I118" s="42">
        <v>27978</v>
      </c>
      <c r="J118" s="42"/>
      <c r="K118" s="42"/>
      <c r="L118" s="42"/>
      <c r="M118" s="43"/>
    </row>
    <row r="119" spans="1:13" ht="13.5">
      <c r="A119" s="22"/>
      <c r="B119" s="23"/>
      <c r="C119" s="24"/>
      <c r="D119" s="38"/>
      <c r="E119" s="39">
        <f t="shared" si="10"/>
        <v>0</v>
      </c>
      <c r="F119" s="39"/>
      <c r="G119" s="39"/>
      <c r="H119" s="39"/>
      <c r="I119" s="39"/>
      <c r="J119" s="39"/>
      <c r="K119" s="39"/>
      <c r="L119" s="39"/>
      <c r="M119" s="40"/>
    </row>
    <row r="120" spans="1:13" ht="27">
      <c r="A120" s="22"/>
      <c r="B120" s="23" t="s">
        <v>129</v>
      </c>
      <c r="C120" s="24" t="s">
        <v>130</v>
      </c>
      <c r="D120" s="38">
        <f>SUM(E120+H120+I120+J120+L120+M120)</f>
        <v>1317741</v>
      </c>
      <c r="E120" s="39">
        <f t="shared" si="10"/>
        <v>1289763</v>
      </c>
      <c r="F120" s="39">
        <v>626473</v>
      </c>
      <c r="G120" s="39">
        <v>663290</v>
      </c>
      <c r="H120" s="39"/>
      <c r="I120" s="39">
        <v>27978</v>
      </c>
      <c r="J120" s="39"/>
      <c r="K120" s="39"/>
      <c r="L120" s="39"/>
      <c r="M120" s="40"/>
    </row>
    <row r="121" spans="1:13" ht="13.5">
      <c r="A121" s="22"/>
      <c r="B121" s="23"/>
      <c r="C121" s="24"/>
      <c r="D121" s="38"/>
      <c r="E121" s="39">
        <f t="shared" si="10"/>
        <v>0</v>
      </c>
      <c r="F121" s="39"/>
      <c r="G121" s="39"/>
      <c r="H121" s="39"/>
      <c r="I121" s="39"/>
      <c r="J121" s="39"/>
      <c r="K121" s="39"/>
      <c r="L121" s="39"/>
      <c r="M121" s="40"/>
    </row>
    <row r="122" spans="1:13" ht="13.5">
      <c r="A122" s="25" t="s">
        <v>131</v>
      </c>
      <c r="B122" s="26" t="s">
        <v>131</v>
      </c>
      <c r="C122" s="27" t="s">
        <v>132</v>
      </c>
      <c r="D122" s="41">
        <f>SUM(E122+H122+I122+J122+L122+M122)</f>
        <v>149330</v>
      </c>
      <c r="E122" s="42">
        <f t="shared" si="10"/>
        <v>61330</v>
      </c>
      <c r="F122" s="41">
        <f aca="true" t="shared" si="13" ref="F122:M122">SUM(F124:F125)</f>
        <v>10000</v>
      </c>
      <c r="G122" s="41">
        <f t="shared" si="13"/>
        <v>51330</v>
      </c>
      <c r="H122" s="41">
        <f t="shared" si="13"/>
        <v>88000</v>
      </c>
      <c r="I122" s="41">
        <f t="shared" si="13"/>
        <v>0</v>
      </c>
      <c r="J122" s="41">
        <f t="shared" si="13"/>
        <v>0</v>
      </c>
      <c r="K122" s="41">
        <f t="shared" si="13"/>
        <v>0</v>
      </c>
      <c r="L122" s="41">
        <f t="shared" si="13"/>
        <v>0</v>
      </c>
      <c r="M122" s="41">
        <f t="shared" si="13"/>
        <v>0</v>
      </c>
    </row>
    <row r="123" spans="1:14" ht="13.5">
      <c r="A123" s="25"/>
      <c r="B123" s="26"/>
      <c r="C123" s="27"/>
      <c r="D123" s="41"/>
      <c r="E123" s="39">
        <f t="shared" si="10"/>
        <v>0</v>
      </c>
      <c r="F123" s="63"/>
      <c r="G123" s="63"/>
      <c r="H123" s="63"/>
      <c r="I123" s="63"/>
      <c r="J123" s="63"/>
      <c r="K123" s="63"/>
      <c r="L123" s="63"/>
      <c r="M123" s="64"/>
      <c r="N123" s="65"/>
    </row>
    <row r="124" spans="1:13" ht="13.5">
      <c r="A124" s="22"/>
      <c r="B124" s="23" t="s">
        <v>148</v>
      </c>
      <c r="C124" s="24" t="s">
        <v>149</v>
      </c>
      <c r="D124" s="38">
        <f>SUM(E124+H124+I124+J124+L124+M124)</f>
        <v>11000</v>
      </c>
      <c r="E124" s="39">
        <f t="shared" si="10"/>
        <v>11000</v>
      </c>
      <c r="F124" s="39">
        <v>10000</v>
      </c>
      <c r="G124" s="39">
        <v>1000</v>
      </c>
      <c r="H124" s="39"/>
      <c r="I124" s="39"/>
      <c r="J124" s="39"/>
      <c r="K124" s="39"/>
      <c r="L124" s="39"/>
      <c r="M124" s="40"/>
    </row>
    <row r="125" spans="1:13" ht="13.5">
      <c r="A125" s="22"/>
      <c r="B125" s="23" t="s">
        <v>133</v>
      </c>
      <c r="C125" s="24" t="s">
        <v>17</v>
      </c>
      <c r="D125" s="38">
        <f>SUM(E125+H125+I125+J125+L125+M125)</f>
        <v>138330</v>
      </c>
      <c r="E125" s="39">
        <f t="shared" si="10"/>
        <v>50330</v>
      </c>
      <c r="F125" s="39"/>
      <c r="G125" s="39">
        <v>50330</v>
      </c>
      <c r="H125" s="39">
        <v>88000</v>
      </c>
      <c r="I125" s="39"/>
      <c r="J125" s="39"/>
      <c r="K125" s="39"/>
      <c r="L125" s="39"/>
      <c r="M125" s="40"/>
    </row>
    <row r="126" spans="1:13" ht="13.5">
      <c r="A126" s="22"/>
      <c r="B126" s="23"/>
      <c r="C126" s="24"/>
      <c r="D126" s="49"/>
      <c r="E126" s="50"/>
      <c r="F126" s="50"/>
      <c r="G126" s="50"/>
      <c r="H126" s="50"/>
      <c r="I126" s="50"/>
      <c r="J126" s="50"/>
      <c r="K126" s="50"/>
      <c r="L126" s="50"/>
      <c r="M126" s="51"/>
    </row>
    <row r="127" spans="1:13" ht="13.5">
      <c r="A127" s="7"/>
      <c r="B127" s="44"/>
      <c r="C127" s="45" t="s">
        <v>137</v>
      </c>
      <c r="D127" s="52">
        <f>SUM(D122+D118+D108+D103+D99+D88+D82+D70+D64+D60+D56+D51+D47+D41+D33+D29+D23+D18+D10)</f>
        <v>25124217</v>
      </c>
      <c r="E127" s="52">
        <f>SUM(E122+E118+E108+E103+E99+E88+E82+E70+E64+E56+E51+E47+E41+E33+E29+E23+E18+E10)</f>
        <v>18374241</v>
      </c>
      <c r="F127" s="52">
        <f>SUM(F122+F118+F108+F103+F99+F88+F82+F70+F64+F56+F51+F47+F41+F33+F29+F23+F18+F10)</f>
        <v>11311260</v>
      </c>
      <c r="G127" s="52">
        <f>SUM(G122+G118+G108+G103+G99+G88+G82+G70+G64+G56+G51+G47+G41+G33+G29+G23+G18+G10)</f>
        <v>7062981</v>
      </c>
      <c r="H127" s="52">
        <f aca="true" t="shared" si="14" ref="H127:M127">SUM(H122+H118+H108+H103+H99+H88+H82+H70+H64+H60+H56+H51+H47+H41+H33+H29+H23+H18+H10)</f>
        <v>802841</v>
      </c>
      <c r="I127" s="52">
        <f>SUM(I10+I33+I41+I51+I70+I82+I88+I103+I118)</f>
        <v>5607948</v>
      </c>
      <c r="J127" s="52">
        <f t="shared" si="14"/>
        <v>89487</v>
      </c>
      <c r="K127" s="52">
        <f t="shared" si="14"/>
        <v>7645</v>
      </c>
      <c r="L127" s="52">
        <f t="shared" si="14"/>
        <v>0</v>
      </c>
      <c r="M127" s="52">
        <f t="shared" si="14"/>
        <v>249700</v>
      </c>
    </row>
  </sheetData>
  <sheetProtection/>
  <mergeCells count="13">
    <mergeCell ref="I7:I8"/>
    <mergeCell ref="F7:G7"/>
    <mergeCell ref="E7:E8"/>
    <mergeCell ref="C6:C8"/>
    <mergeCell ref="B6:B8"/>
    <mergeCell ref="E6:M6"/>
    <mergeCell ref="A4:M4"/>
    <mergeCell ref="J7:J8"/>
    <mergeCell ref="L7:L8"/>
    <mergeCell ref="M7:M8"/>
    <mergeCell ref="A6:A8"/>
    <mergeCell ref="D6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Żydek</cp:lastModifiedBy>
  <cp:lastPrinted>2010-03-30T07:22:58Z</cp:lastPrinted>
  <dcterms:created xsi:type="dcterms:W3CDTF">1997-02-26T13:46:56Z</dcterms:created>
  <dcterms:modified xsi:type="dcterms:W3CDTF">2010-06-25T09:28:22Z</dcterms:modified>
  <cp:category/>
  <cp:version/>
  <cp:contentType/>
  <cp:contentStatus/>
</cp:coreProperties>
</file>